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4.bin" ContentType="application/vnd.openxmlformats-officedocument.oleObject"/>
  <Override PartName="/xl/embeddings/oleObject13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embeddings/oleObject26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8.bin" ContentType="application/vnd.openxmlformats-officedocument.oleObject"/>
  <Override PartName="/xl/embeddings/oleObject7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2.bin" ContentType="application/vnd.openxmlformats-officedocument.oleObject"/>
  <Override PartName="/xl/embeddings/oleObject1.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trlProps/ctrlProp37.xml" ContentType="application/vnd.ms-excel.controlproperties+xml"/>
  <Override PartName="/xl/ctrlProps/ctrlProp38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2.xml" ContentType="application/vnd.ms-excel.controlproperties+xml"/>
  <Override PartName="/xl/ctrlProps/ctrlProp30.xml" ContentType="application/vnd.ms-excel.controlproperties+xml"/>
  <Override PartName="/xl/ctrlProps/ctrlProp3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19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20.xml" ContentType="application/vnd.ms-excel.controlproperties+xml"/>
  <Override PartName="/xl/ctrlProps/ctrlProp29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15480" windowHeight="11460"/>
  </bookViews>
  <sheets>
    <sheet name="AMADA024" sheetId="2" r:id="rId1"/>
    <sheet name="ENERGY TEMPLATE" sheetId="5" r:id="rId2"/>
    <sheet name="COST CALCULATIONS" sheetId="3" r:id="rId3"/>
  </sheets>
  <definedNames>
    <definedName name="_xlnm.Print_Area" localSheetId="0">AMADA024!$A$1:$N$30</definedName>
    <definedName name="_xlnm.Print_Area" localSheetId="1">'ENERGY TEMPLATE'!$A$2:$N$13</definedName>
  </definedNames>
  <calcPr calcId="145621"/>
</workbook>
</file>

<file path=xl/calcChain.xml><?xml version="1.0" encoding="utf-8"?>
<calcChain xmlns="http://schemas.openxmlformats.org/spreadsheetml/2006/main">
  <c r="I4" i="3" l="1"/>
  <c r="L4" i="3"/>
  <c r="I28" i="3" l="1"/>
  <c r="L26" i="3" s="1"/>
  <c r="C28" i="3"/>
  <c r="F26" i="3" s="1"/>
  <c r="J5" i="2" s="1"/>
  <c r="E44" i="3" l="1"/>
  <c r="F44" i="3" s="1"/>
  <c r="E43" i="3"/>
  <c r="F43" i="3" s="1"/>
  <c r="F42" i="3"/>
  <c r="E42" i="3"/>
  <c r="I18" i="3"/>
  <c r="I15" i="3" s="1"/>
  <c r="F18" i="3"/>
  <c r="F15" i="3" s="1"/>
  <c r="C18" i="3"/>
  <c r="C15" i="3" s="1"/>
  <c r="C4" i="3"/>
  <c r="F6" i="3" s="1"/>
  <c r="F4" i="3" s="1"/>
  <c r="F5" i="2" s="1"/>
  <c r="C41" i="3" l="1"/>
  <c r="L5" i="2" s="1"/>
  <c r="L17" i="3"/>
  <c r="L14" i="3" s="1"/>
  <c r="H5" i="2" s="1"/>
  <c r="D5" i="2"/>
</calcChain>
</file>

<file path=xl/sharedStrings.xml><?xml version="1.0" encoding="utf-8"?>
<sst xmlns="http://schemas.openxmlformats.org/spreadsheetml/2006/main" count="198" uniqueCount="124">
  <si>
    <t>Asset Number</t>
  </si>
  <si>
    <t>Manufacturer</t>
  </si>
  <si>
    <t>Capacity</t>
  </si>
  <si>
    <t>Location</t>
  </si>
  <si>
    <t>Page</t>
  </si>
  <si>
    <t>Fabrication</t>
  </si>
  <si>
    <t>1 of 1</t>
  </si>
  <si>
    <t>Model :</t>
  </si>
  <si>
    <t>Serial :</t>
  </si>
  <si>
    <t>NUMBER OF
LOCKS NEEDED</t>
  </si>
  <si>
    <t>ELECTRICITY</t>
  </si>
  <si>
    <t>AIR</t>
  </si>
  <si>
    <t>GAS</t>
  </si>
  <si>
    <t>LABOR</t>
  </si>
  <si>
    <t>NOTICE</t>
  </si>
  <si>
    <t>Energy Control Lockout - Follow shutdown procedures.</t>
  </si>
  <si>
    <t>Energy Type
and Magnitude</t>
  </si>
  <si>
    <t>Lockout Location</t>
  </si>
  <si>
    <t>Lockout / Energy Control Procedure</t>
  </si>
  <si>
    <t>Verification Procedure</t>
  </si>
  <si>
    <t>Arc Flash &amp; Shock Hazard Where Indicated - Appropriate PPE Required</t>
  </si>
  <si>
    <t>Emergency Stop
Device</t>
  </si>
  <si>
    <t>Attempt to start equipment. Equipment should not start.</t>
  </si>
  <si>
    <t>Electrical
Lockout</t>
  </si>
  <si>
    <t>Place disconnect handle in OFF position. Attach lockout device to handle.</t>
  </si>
  <si>
    <t>Attempt to start equipment. Equipment should not start. Test for electrical voltage on the load side of electrical disconnect device.</t>
  </si>
  <si>
    <t>Pneumatic
Lockout</t>
  </si>
  <si>
    <t>Turn or push handle to isolate air. Bleed any stored air from system. Attach lockout device.</t>
  </si>
  <si>
    <t>Visually verify valve is in the closed position. Use available gauges to verify 0 psi.</t>
  </si>
  <si>
    <t>Electrical
Interlock</t>
  </si>
  <si>
    <t>Pull interlock plug to disable electrical stop circuit. Ensure plug is re-attached before restart.</t>
  </si>
  <si>
    <t>Light
Curtain</t>
  </si>
  <si>
    <t>Ensure light curtain is clear before restart.</t>
  </si>
  <si>
    <t>Visually verify by checking the indicators on the front of light curtain.</t>
  </si>
  <si>
    <t>Place Emergency Stop switch in the OFF maintained position.</t>
  </si>
  <si>
    <t>Labor</t>
  </si>
  <si>
    <t>KILOWATTS =</t>
  </si>
  <si>
    <t>VOLTS</t>
  </si>
  <si>
    <t>AMPS</t>
  </si>
  <si>
    <t>CONSTANT</t>
  </si>
  <si>
    <t>POWER FACTOR</t>
  </si>
  <si>
    <t>COST / HOUR</t>
  </si>
  <si>
    <t>KILOWATTS</t>
  </si>
  <si>
    <t>HOURS USED</t>
  </si>
  <si>
    <t>DAYS USED</t>
  </si>
  <si>
    <t>COST PER KWH</t>
  </si>
  <si>
    <t>EFFICIENCY</t>
  </si>
  <si>
    <t>kW</t>
  </si>
  <si>
    <t>LABOR / HOUR=</t>
  </si>
  <si>
    <t>PRESS OPERATOR</t>
  </si>
  <si>
    <t>LEAD PERSON</t>
  </si>
  <si>
    <t>LIFT OPERATOR</t>
  </si>
  <si>
    <t xml:space="preserve"> Stop
 Time</t>
  </si>
  <si>
    <t>FOR THREE PHASE POWER          KILOWATTS = VOLTS * AMPS * POWER FACTOR * 1.73 / 1000        KWH = KW * HOUR</t>
  </si>
  <si>
    <r>
      <t xml:space="preserve">COST / KWH </t>
    </r>
    <r>
      <rPr>
        <sz val="8"/>
        <color theme="1"/>
        <rFont val="Calibri"/>
        <family val="2"/>
        <scheme val="minor"/>
      </rPr>
      <t>(2013 AVG)</t>
    </r>
  </si>
  <si>
    <t>120 V</t>
  </si>
  <si>
    <t>480 V</t>
  </si>
  <si>
    <t>100 PSI</t>
  </si>
  <si>
    <t>COMP 702</t>
  </si>
  <si>
    <t>COMP 703</t>
  </si>
  <si>
    <t>COMP 704</t>
  </si>
  <si>
    <t>% LOAD</t>
  </si>
  <si>
    <t>ACTUAL KW</t>
  </si>
  <si>
    <t>TOTAL COST</t>
  </si>
  <si>
    <t>Hydraulic
Pump</t>
  </si>
  <si>
    <t>Hydraulic
Line</t>
  </si>
  <si>
    <t>Water</t>
  </si>
  <si>
    <t>Pneumatic</t>
  </si>
  <si>
    <t>Electrical</t>
  </si>
  <si>
    <t>Gas</t>
  </si>
  <si>
    <t>Coolant or
Chemical</t>
  </si>
  <si>
    <t>Steam</t>
  </si>
  <si>
    <t>Control Gravity</t>
  </si>
  <si>
    <t>Release Gas</t>
  </si>
  <si>
    <t>Control Motion</t>
  </si>
  <si>
    <t>Dissipate Rotation</t>
  </si>
  <si>
    <t>Release Hydraulic</t>
  </si>
  <si>
    <t>Release Water</t>
  </si>
  <si>
    <t>Release Coolant or Chemical</t>
  </si>
  <si>
    <t>Release Pneumatic</t>
  </si>
  <si>
    <t>Release Electrical</t>
  </si>
  <si>
    <t xml:space="preserve">          ●Do not work on this machine unless you have had energy control and lockout training and thoroughly 
                    understand the procedures explained below and in the lockout training manual.
          ●Unless otherwise specified below, to restart machine, verify that safeguards are replaced, non-essential items
                    removed, and controls neutralized. Reverse lockout procedures and notify affected personnel.
          ●If you have any questions regarding proper lockout procedures, ask your supervisor or contact the safety dept.</t>
  </si>
  <si>
    <t>FIND KW            ACTUAL COST = EFFECIENCY * % LOAD * KW         KWH = KW * HOUR    KW SUM = ACTUAL KW SUM</t>
  </si>
  <si>
    <t>SUM KILOWATTS</t>
  </si>
  <si>
    <t>FRINGE</t>
  </si>
  <si>
    <t>LABOR &amp; FRINGE</t>
  </si>
  <si>
    <t>L&amp;F/HOUR</t>
  </si>
  <si>
    <t xml:space="preserve"> </t>
  </si>
  <si>
    <t>Locate ball valve. Stops flow / backflow in hydraulic oil circuits.</t>
  </si>
  <si>
    <t>Locate electrical disconnect that powers a hydraulic pump. Isolate hydraulic pump motor.</t>
  </si>
  <si>
    <t>Locate ball valve, gate valve, or butterfly valve. Stops flow / backflow in water system.</t>
  </si>
  <si>
    <t>Locate ball valve, gate valve, or butterfly valve. Stops supply of gas.</t>
  </si>
  <si>
    <t>Locate ball valve, gate valve, or butterfly valve. Stops chemical / coolant supply or return.</t>
  </si>
  <si>
    <t>Locate ball valve, gate valve, or butterfly valve. Stops supply / return of steam.</t>
  </si>
  <si>
    <t>Insert pins or blocks to prevent vertical movement.</t>
  </si>
  <si>
    <t>Locate ball valve, gate valve, or butterfly valve. Releases  residual pressure in the line or accumulator.</t>
  </si>
  <si>
    <t>Restrain, install pins to prevent movement of cylinder operated slides.</t>
  </si>
  <si>
    <t>Locate flywheels and spinning equipment. Ensure that all movement stops.</t>
  </si>
  <si>
    <t>Locate ball valve. Release residual hyraulic oil pressure in accumulator.</t>
  </si>
  <si>
    <t>Locate ball valve, gate valve, or butterfly valve. Release residual water pressure in supply / return lines.</t>
  </si>
  <si>
    <t>Locate ball valve, gate valve. Release residual compressed air pressure.</t>
  </si>
  <si>
    <t>Locate ball valve, gate valve, or butterfly valve. Release residual chemical / coolant pressure in supply / return lines.</t>
  </si>
  <si>
    <t>Allow capacitors to discharge for 2-5 minutes before work is started.</t>
  </si>
  <si>
    <t>Dissipate Thermal</t>
  </si>
  <si>
    <r>
      <t>Use caution if heat is above 105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F, cold below 28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F. Allow to cool down or warm up before proceeding.</t>
    </r>
  </si>
  <si>
    <t>Visually verify by checking gauges and flow indicators.</t>
  </si>
  <si>
    <t>Visually verify pins or blocks are in place.</t>
  </si>
  <si>
    <t>Visually verify by checking that all motion has stopped.</t>
  </si>
  <si>
    <t>Test with electrical meter to verify zero volts.</t>
  </si>
  <si>
    <t>Test with infrared thermometer to verify machine is within the acceptable temperature range.</t>
  </si>
  <si>
    <t>Door 
Switch</t>
  </si>
  <si>
    <t>Ensure interlock key is removed from switch.</t>
  </si>
  <si>
    <t>Visually verify interlock key has been removed.</t>
  </si>
  <si>
    <t>ENTER AMOUNT IN 1,000 BTU INCREMENTS</t>
  </si>
  <si>
    <t>COST / 1,000 BTU</t>
  </si>
  <si>
    <t>TOTAL BTU USED</t>
  </si>
  <si>
    <t>COST TO USE</t>
  </si>
  <si>
    <t>BTU</t>
  </si>
  <si>
    <t>AMADA 024</t>
  </si>
  <si>
    <t>AMADA</t>
  </si>
  <si>
    <t>PEGA 305072</t>
  </si>
  <si>
    <t>AA570709</t>
  </si>
  <si>
    <t>30 TON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</si>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</sst>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  <numFmt numFmtId="166" formatCode="_(&quot;$&quot;* #,##0.00000_);_(&quot;$&quot;* \(#,##0.00000\);_(&quot;$&quot;* &quot;-&quot;??_);_(@_)"/>
    <numFmt numFmtId="167" formatCode="0.0000"/>
    <numFmt numFmtId="168" formatCode="0.00000"/>
    <numFmt numFmtId="169" formatCode="0.000000"/>
    <numFmt numFmtId="170" formatCode="_(&quot;$&quot;* #,##0.0000_);_(&quot;$&quot;* \(#,##0.0000\);_(&quot;$&quot;* &quot;-&quot;????_);_(@_)"/>
    <numFmt numFmtId="171" formatCode="_(&quot;$&quot;* #,##0.000000_);_(&quot;$&quot;* \(#,##0.00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222222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1" fillId="0" borderId="0" xfId="0" applyFont="1"/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Font="1"/>
    <xf numFmtId="164" fontId="2" fillId="0" borderId="1" xfId="0" applyNumberFormat="1" applyFont="1" applyBorder="1"/>
    <xf numFmtId="165" fontId="9" fillId="2" borderId="12" xfId="1" applyNumberFormat="1" applyFont="1" applyFill="1" applyBorder="1"/>
    <xf numFmtId="44" fontId="2" fillId="0" borderId="1" xfId="1" applyFont="1" applyBorder="1"/>
    <xf numFmtId="44" fontId="9" fillId="5" borderId="12" xfId="1" applyFont="1" applyFill="1" applyBorder="1" applyAlignment="1">
      <alignment vertical="center"/>
    </xf>
    <xf numFmtId="44" fontId="2" fillId="0" borderId="13" xfId="1" applyFont="1" applyBorder="1"/>
    <xf numFmtId="44" fontId="10" fillId="0" borderId="12" xfId="1" applyFont="1" applyFill="1" applyBorder="1" applyAlignment="1">
      <alignment vertical="center"/>
    </xf>
    <xf numFmtId="0" fontId="2" fillId="4" borderId="1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0" fillId="7" borderId="0" xfId="0" applyFill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44" fontId="2" fillId="0" borderId="0" xfId="1" applyNumberFormat="1" applyFont="1" applyBorder="1"/>
    <xf numFmtId="166" fontId="2" fillId="0" borderId="1" xfId="1" applyNumberFormat="1" applyFont="1" applyBorder="1"/>
    <xf numFmtId="166" fontId="0" fillId="0" borderId="0" xfId="1" applyNumberFormat="1" applyFont="1"/>
    <xf numFmtId="0" fontId="16" fillId="7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8" fontId="9" fillId="2" borderId="12" xfId="0" applyNumberFormat="1" applyFont="1" applyFill="1" applyBorder="1"/>
    <xf numFmtId="169" fontId="9" fillId="5" borderId="12" xfId="0" applyNumberFormat="1" applyFont="1" applyFill="1" applyBorder="1" applyAlignment="1">
      <alignment vertical="center"/>
    </xf>
    <xf numFmtId="9" fontId="2" fillId="0" borderId="13" xfId="1" applyNumberFormat="1" applyFont="1" applyBorder="1"/>
    <xf numFmtId="9" fontId="2" fillId="0" borderId="1" xfId="1" applyNumberFormat="1" applyFont="1" applyBorder="1"/>
    <xf numFmtId="167" fontId="2" fillId="0" borderId="1" xfId="0" applyNumberFormat="1" applyFont="1" applyBorder="1"/>
    <xf numFmtId="167" fontId="2" fillId="0" borderId="13" xfId="0" applyNumberFormat="1" applyFont="1" applyBorder="1"/>
    <xf numFmtId="0" fontId="0" fillId="0" borderId="12" xfId="0" applyBorder="1"/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9" fillId="8" borderId="12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1" fontId="2" fillId="0" borderId="1" xfId="1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18" fillId="8" borderId="5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jpeg"/><Relationship Id="rId2" Type="http://schemas.openxmlformats.org/officeDocument/2006/relationships/image" Target="../media/image6.emf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emf"/><Relationship Id="rId3" Type="http://schemas.openxmlformats.org/officeDocument/2006/relationships/image" Target="../media/image11.emf"/><Relationship Id="rId21" Type="http://schemas.openxmlformats.org/officeDocument/2006/relationships/image" Target="../media/image29.emf"/><Relationship Id="rId7" Type="http://schemas.openxmlformats.org/officeDocument/2006/relationships/image" Target="../media/image15.emf"/><Relationship Id="rId12" Type="http://schemas.openxmlformats.org/officeDocument/2006/relationships/image" Target="../media/image20.emf"/><Relationship Id="rId17" Type="http://schemas.openxmlformats.org/officeDocument/2006/relationships/image" Target="../media/image25.emf"/><Relationship Id="rId2" Type="http://schemas.openxmlformats.org/officeDocument/2006/relationships/image" Target="../media/image3.emf"/><Relationship Id="rId16" Type="http://schemas.openxmlformats.org/officeDocument/2006/relationships/image" Target="../media/image24.emf"/><Relationship Id="rId20" Type="http://schemas.openxmlformats.org/officeDocument/2006/relationships/image" Target="../media/image28.emf"/><Relationship Id="rId1" Type="http://schemas.openxmlformats.org/officeDocument/2006/relationships/image" Target="../media/image1.emf"/><Relationship Id="rId6" Type="http://schemas.openxmlformats.org/officeDocument/2006/relationships/image" Target="../media/image14.emf"/><Relationship Id="rId11" Type="http://schemas.openxmlformats.org/officeDocument/2006/relationships/image" Target="../media/image19.emf"/><Relationship Id="rId5" Type="http://schemas.openxmlformats.org/officeDocument/2006/relationships/image" Target="../media/image13.emf"/><Relationship Id="rId15" Type="http://schemas.openxmlformats.org/officeDocument/2006/relationships/image" Target="../media/image23.emf"/><Relationship Id="rId10" Type="http://schemas.openxmlformats.org/officeDocument/2006/relationships/image" Target="../media/image18.emf"/><Relationship Id="rId19" Type="http://schemas.openxmlformats.org/officeDocument/2006/relationships/image" Target="../media/image27.emf"/><Relationship Id="rId4" Type="http://schemas.openxmlformats.org/officeDocument/2006/relationships/image" Target="../media/image12.emf"/><Relationship Id="rId9" Type="http://schemas.openxmlformats.org/officeDocument/2006/relationships/image" Target="../media/image17.emf"/><Relationship Id="rId14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227302</xdr:colOff>
      <xdr:row>5</xdr:row>
      <xdr:rowOff>176553</xdr:rowOff>
    </xdr:from>
    <xdr:to>
      <xdr:col>2</xdr:col>
      <xdr:colOff>183173</xdr:colOff>
      <xdr:row>12</xdr:row>
      <xdr:rowOff>51288</xdr:rowOff>
    </xdr:to>
    <xdr:grpSp>
      <xdr:nvGrpSpPr>
        <xdr:cNvPr id="10" name="Group 9"/>
        <xdr:cNvGrpSpPr/>
      </xdr:nvGrpSpPr>
      <xdr:grpSpPr>
        <a:xfrm>
          <a:off x="227302" y="1424328"/>
          <a:ext cx="1079821" cy="1427310"/>
          <a:chOff x="43543" y="1677580"/>
          <a:chExt cx="1422480" cy="1781082"/>
        </a:xfrm>
      </xdr:grpSpPr>
      <xdr:pic>
        <xdr:nvPicPr>
          <xdr:cNvPr id="11" name="Picture 10" descr="https://encrypted-tbn3.gstatic.com/images?q=tbn:ANd9GcTByEGegaq8ZDRGFC6VwaZIQqtQlgtXoy84va7HJWAiQqIdzWx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3" y="1677580"/>
            <a:ext cx="1422480" cy="17810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TextBox 11"/>
          <xdr:cNvSpPr txBox="1"/>
        </xdr:nvSpPr>
        <xdr:spPr>
          <a:xfrm>
            <a:off x="492235" y="2541708"/>
            <a:ext cx="517074" cy="838879"/>
          </a:xfrm>
          <a:prstGeom prst="rect">
            <a:avLst/>
          </a:prstGeom>
          <a:solidFill>
            <a:schemeClr val="tx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6600">
                <a:solidFill>
                  <a:schemeClr val="bg1"/>
                </a:solidFill>
              </a:rPr>
              <a:t>2</a:t>
            </a:r>
          </a:p>
        </xdr:txBody>
      </xdr:sp>
    </xdr:grpSp>
    <xdr:clientData/>
  </xdr:twoCellAnchor>
  <xdr:twoCellAnchor editAs="oneCell">
    <xdr:from>
      <xdr:col>0</xdr:col>
      <xdr:colOff>0</xdr:colOff>
      <xdr:row>12</xdr:row>
      <xdr:rowOff>183173</xdr:rowOff>
    </xdr:from>
    <xdr:to>
      <xdr:col>3</xdr:col>
      <xdr:colOff>16151</xdr:colOff>
      <xdr:row>13</xdr:row>
      <xdr:rowOff>202223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23"/>
          <a:ext cx="1540151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19</xdr:col>
      <xdr:colOff>461549</xdr:colOff>
      <xdr:row>12</xdr:row>
      <xdr:rowOff>49355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60714" y1="40559" x2="60714" y2="40559"/>
                      <a14:backgroundMark x1="43750" y1="79021" x2="43750" y2="79021"/>
                      <a14:backgroundMark x1="11607" y1="96503" x2="11607" y2="96503"/>
                      <a14:backgroundMark x1="99107" y1="82517" x2="99107" y2="8251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68025" y="1485900"/>
          <a:ext cx="1071149" cy="1363805"/>
        </a:xfrm>
        <a:prstGeom prst="rect">
          <a:avLst/>
        </a:prstGeom>
      </xdr:spPr>
    </xdr:pic>
    <xdr:clientData/>
  </xdr:twoCellAnchor>
  <xdr:twoCellAnchor editAs="oneCell">
    <xdr:from>
      <xdr:col>12</xdr:col>
      <xdr:colOff>64833</xdr:colOff>
      <xdr:row>0</xdr:row>
      <xdr:rowOff>118389</xdr:rowOff>
    </xdr:from>
    <xdr:to>
      <xdr:col>13</xdr:col>
      <xdr:colOff>571499</xdr:colOff>
      <xdr:row>6</xdr:row>
      <xdr:rowOff>47789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258" y="118389"/>
          <a:ext cx="1116266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420854</xdr:colOff>
      <xdr:row>15</xdr:row>
      <xdr:rowOff>56445</xdr:rowOff>
    </xdr:from>
    <xdr:ext cx="327018" cy="327868"/>
    <xdr:pic>
      <xdr:nvPicPr>
        <xdr:cNvPr id="25" name="Picture 24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54" y="6342945"/>
          <a:ext cx="327018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472402</xdr:colOff>
      <xdr:row>15</xdr:row>
      <xdr:rowOff>51962</xdr:rowOff>
    </xdr:from>
    <xdr:ext cx="337736" cy="327868"/>
    <xdr:pic>
      <xdr:nvPicPr>
        <xdr:cNvPr id="26" name="Picture 25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827" y="6338462"/>
          <a:ext cx="337736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348602</xdr:colOff>
      <xdr:row>2</xdr:row>
      <xdr:rowOff>74543</xdr:rowOff>
    </xdr:from>
    <xdr:to>
      <xdr:col>10</xdr:col>
      <xdr:colOff>505239</xdr:colOff>
      <xdr:row>2</xdr:row>
      <xdr:rowOff>217411</xdr:rowOff>
    </xdr:to>
    <xdr:sp macro="" textlink="">
      <xdr:nvSpPr>
        <xdr:cNvPr id="27" name="Striped Right Arrow 26"/>
        <xdr:cNvSpPr/>
      </xdr:nvSpPr>
      <xdr:spPr>
        <a:xfrm>
          <a:off x="5996927" y="607943"/>
          <a:ext cx="156637" cy="14286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38100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38100</xdr:rowOff>
        </xdr:from>
        <xdr:to>
          <xdr:col>3</xdr:col>
          <xdr:colOff>466725</xdr:colOff>
          <xdr:row>20</xdr:row>
          <xdr:rowOff>409575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28575</xdr:rowOff>
        </xdr:from>
        <xdr:to>
          <xdr:col>3</xdr:col>
          <xdr:colOff>466725</xdr:colOff>
          <xdr:row>18</xdr:row>
          <xdr:rowOff>400050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47625</xdr:rowOff>
        </xdr:from>
        <xdr:to>
          <xdr:col>10</xdr:col>
          <xdr:colOff>0</xdr:colOff>
          <xdr:row>13</xdr:row>
          <xdr:rowOff>3076575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448318</xdr:colOff>
      <xdr:row>1</xdr:row>
      <xdr:rowOff>111815</xdr:rowOff>
    </xdr:from>
    <xdr:to>
      <xdr:col>16</xdr:col>
      <xdr:colOff>383484</xdr:colOff>
      <xdr:row>5</xdr:row>
      <xdr:rowOff>27963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296" y="1635815"/>
          <a:ext cx="1160992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95250</xdr:rowOff>
        </xdr:from>
        <xdr:to>
          <xdr:col>2</xdr:col>
          <xdr:colOff>304800</xdr:colOff>
          <xdr:row>3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95250</xdr:rowOff>
        </xdr:from>
        <xdr:to>
          <xdr:col>2</xdr:col>
          <xdr:colOff>304800</xdr:colOff>
          <xdr:row>4</xdr:row>
          <xdr:rowOff>314325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95250</xdr:rowOff>
        </xdr:from>
        <xdr:to>
          <xdr:col>2</xdr:col>
          <xdr:colOff>304800</xdr:colOff>
          <xdr:row>5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95250</xdr:rowOff>
        </xdr:from>
        <xdr:to>
          <xdr:col>2</xdr:col>
          <xdr:colOff>304800</xdr:colOff>
          <xdr:row>6</xdr:row>
          <xdr:rowOff>314325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95250</xdr:rowOff>
        </xdr:from>
        <xdr:to>
          <xdr:col>2</xdr:col>
          <xdr:colOff>304800</xdr:colOff>
          <xdr:row>7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95250</xdr:rowOff>
        </xdr:from>
        <xdr:to>
          <xdr:col>2</xdr:col>
          <xdr:colOff>304800</xdr:colOff>
          <xdr:row>8</xdr:row>
          <xdr:rowOff>314325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304800</xdr:colOff>
          <xdr:row>9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95250</xdr:rowOff>
        </xdr:from>
        <xdr:to>
          <xdr:col>2</xdr:col>
          <xdr:colOff>304800</xdr:colOff>
          <xdr:row>10</xdr:row>
          <xdr:rowOff>314325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95250</xdr:rowOff>
        </xdr:from>
        <xdr:to>
          <xdr:col>2</xdr:col>
          <xdr:colOff>304800</xdr:colOff>
          <xdr:row>11</xdr:row>
          <xdr:rowOff>314325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95250</xdr:rowOff>
        </xdr:from>
        <xdr:to>
          <xdr:col>2</xdr:col>
          <xdr:colOff>304800</xdr:colOff>
          <xdr:row>12</xdr:row>
          <xdr:rowOff>314325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38100</xdr:rowOff>
        </xdr:from>
        <xdr:to>
          <xdr:col>3</xdr:col>
          <xdr:colOff>466725</xdr:colOff>
          <xdr:row>4</xdr:row>
          <xdr:rowOff>428625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28575</xdr:rowOff>
        </xdr:from>
        <xdr:to>
          <xdr:col>3</xdr:col>
          <xdr:colOff>466725</xdr:colOff>
          <xdr:row>3</xdr:row>
          <xdr:rowOff>428625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38100</xdr:rowOff>
        </xdr:from>
        <xdr:to>
          <xdr:col>3</xdr:col>
          <xdr:colOff>466725</xdr:colOff>
          <xdr:row>6</xdr:row>
          <xdr:rowOff>438150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38100</xdr:rowOff>
        </xdr:from>
        <xdr:to>
          <xdr:col>3</xdr:col>
          <xdr:colOff>466725</xdr:colOff>
          <xdr:row>7</xdr:row>
          <xdr:rowOff>428625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95250</xdr:rowOff>
        </xdr:from>
        <xdr:to>
          <xdr:col>2</xdr:col>
          <xdr:colOff>304800</xdr:colOff>
          <xdr:row>13</xdr:row>
          <xdr:rowOff>314325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95250</xdr:rowOff>
        </xdr:from>
        <xdr:to>
          <xdr:col>2</xdr:col>
          <xdr:colOff>304800</xdr:colOff>
          <xdr:row>14</xdr:row>
          <xdr:rowOff>314325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95250</xdr:rowOff>
        </xdr:from>
        <xdr:to>
          <xdr:col>2</xdr:col>
          <xdr:colOff>304800</xdr:colOff>
          <xdr:row>15</xdr:row>
          <xdr:rowOff>314325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95250</xdr:rowOff>
        </xdr:from>
        <xdr:to>
          <xdr:col>2</xdr:col>
          <xdr:colOff>304800</xdr:colOff>
          <xdr:row>16</xdr:row>
          <xdr:rowOff>314325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95250</xdr:rowOff>
        </xdr:from>
        <xdr:to>
          <xdr:col>2</xdr:col>
          <xdr:colOff>304800</xdr:colOff>
          <xdr:row>17</xdr:row>
          <xdr:rowOff>314325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28575</xdr:rowOff>
        </xdr:from>
        <xdr:to>
          <xdr:col>3</xdr:col>
          <xdr:colOff>466725</xdr:colOff>
          <xdr:row>9</xdr:row>
          <xdr:rowOff>419100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28575</xdr:rowOff>
        </xdr:from>
        <xdr:to>
          <xdr:col>3</xdr:col>
          <xdr:colOff>466725</xdr:colOff>
          <xdr:row>10</xdr:row>
          <xdr:rowOff>428625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466725</xdr:colOff>
          <xdr:row>11</xdr:row>
          <xdr:rowOff>438150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466725</xdr:colOff>
          <xdr:row>12</xdr:row>
          <xdr:rowOff>428625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466725</xdr:colOff>
          <xdr:row>13</xdr:row>
          <xdr:rowOff>428625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28575</xdr:rowOff>
        </xdr:from>
        <xdr:to>
          <xdr:col>3</xdr:col>
          <xdr:colOff>466725</xdr:colOff>
          <xdr:row>15</xdr:row>
          <xdr:rowOff>419100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28575</xdr:rowOff>
        </xdr:from>
        <xdr:to>
          <xdr:col>3</xdr:col>
          <xdr:colOff>466725</xdr:colOff>
          <xdr:row>16</xdr:row>
          <xdr:rowOff>419100</xdr:rowOff>
        </xdr:to>
        <xdr:sp macro="" textlink="">
          <xdr:nvSpPr>
            <xdr:cNvPr id="5156" name="Object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19050</xdr:rowOff>
        </xdr:from>
        <xdr:to>
          <xdr:col>3</xdr:col>
          <xdr:colOff>466725</xdr:colOff>
          <xdr:row>17</xdr:row>
          <xdr:rowOff>409575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19050</xdr:rowOff>
        </xdr:from>
        <xdr:to>
          <xdr:col>3</xdr:col>
          <xdr:colOff>466725</xdr:colOff>
          <xdr:row>18</xdr:row>
          <xdr:rowOff>409575</xdr:rowOff>
        </xdr:to>
        <xdr:sp macro="" textlink="">
          <xdr:nvSpPr>
            <xdr:cNvPr id="5158" name="Object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9525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3</xdr:col>
          <xdr:colOff>466725</xdr:colOff>
          <xdr:row>20</xdr:row>
          <xdr:rowOff>419100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19050</xdr:rowOff>
        </xdr:from>
        <xdr:to>
          <xdr:col>3</xdr:col>
          <xdr:colOff>466725</xdr:colOff>
          <xdr:row>21</xdr:row>
          <xdr:rowOff>409575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19050</xdr:rowOff>
        </xdr:from>
        <xdr:to>
          <xdr:col>3</xdr:col>
          <xdr:colOff>466725</xdr:colOff>
          <xdr:row>22</xdr:row>
          <xdr:rowOff>409575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466725</xdr:colOff>
          <xdr:row>8</xdr:row>
          <xdr:rowOff>428625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</xdr:row>
          <xdr:rowOff>47625</xdr:rowOff>
        </xdr:from>
        <xdr:to>
          <xdr:col>3</xdr:col>
          <xdr:colOff>466725</xdr:colOff>
          <xdr:row>5</xdr:row>
          <xdr:rowOff>447675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28575</xdr:rowOff>
        </xdr:from>
        <xdr:to>
          <xdr:col>3</xdr:col>
          <xdr:colOff>466725</xdr:colOff>
          <xdr:row>14</xdr:row>
          <xdr:rowOff>438150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3</xdr:col>
          <xdr:colOff>485775</xdr:colOff>
          <xdr:row>23</xdr:row>
          <xdr:rowOff>438150</xdr:rowOff>
        </xdr:to>
        <xdr:sp macro="" textlink="">
          <xdr:nvSpPr>
            <xdr:cNvPr id="5166" name="Object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28575</xdr:rowOff>
        </xdr:from>
        <xdr:to>
          <xdr:col>3</xdr:col>
          <xdr:colOff>476250</xdr:colOff>
          <xdr:row>24</xdr:row>
          <xdr:rowOff>409575</xdr:rowOff>
        </xdr:to>
        <xdr:sp macro="" textlink="">
          <xdr:nvSpPr>
            <xdr:cNvPr id="5168" name="Object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0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ctrlProp" Target="../ctrlProps/ctrlProp13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10" Type="http://schemas.openxmlformats.org/officeDocument/2006/relationships/oleObject" Target="../embeddings/oleObject4.bin"/><Relationship Id="rId19" Type="http://schemas.openxmlformats.org/officeDocument/2006/relationships/ctrlProp" Target="../ctrlProps/ctrlProp8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oleObject" Target="../embeddings/oleObject12.bin"/><Relationship Id="rId26" Type="http://schemas.openxmlformats.org/officeDocument/2006/relationships/oleObject" Target="../embeddings/oleObject16.bin"/><Relationship Id="rId39" Type="http://schemas.openxmlformats.org/officeDocument/2006/relationships/oleObject" Target="../embeddings/oleObject23.bin"/><Relationship Id="rId21" Type="http://schemas.openxmlformats.org/officeDocument/2006/relationships/image" Target="../media/image17.emf"/><Relationship Id="rId34" Type="http://schemas.openxmlformats.org/officeDocument/2006/relationships/oleObject" Target="../embeddings/oleObject20.bin"/><Relationship Id="rId42" Type="http://schemas.openxmlformats.org/officeDocument/2006/relationships/image" Target="../media/image27.emf"/><Relationship Id="rId47" Type="http://schemas.openxmlformats.org/officeDocument/2006/relationships/ctrlProp" Target="../ctrlProps/ctrlProp20.xml"/><Relationship Id="rId50" Type="http://schemas.openxmlformats.org/officeDocument/2006/relationships/ctrlProp" Target="../ctrlProps/ctrlProp23.xml"/><Relationship Id="rId55" Type="http://schemas.openxmlformats.org/officeDocument/2006/relationships/ctrlProp" Target="../ctrlProps/ctrlProp28.xml"/><Relationship Id="rId63" Type="http://schemas.openxmlformats.org/officeDocument/2006/relationships/ctrlProp" Target="../ctrlProps/ctrlProp36.xml"/><Relationship Id="rId68" Type="http://schemas.openxmlformats.org/officeDocument/2006/relationships/ctrlProp" Target="../ctrlProps/ctrlProp41.x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1.bin"/><Relationship Id="rId29" Type="http://schemas.openxmlformats.org/officeDocument/2006/relationships/image" Target="../media/image21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12.emf"/><Relationship Id="rId24" Type="http://schemas.openxmlformats.org/officeDocument/2006/relationships/oleObject" Target="../embeddings/oleObject15.bin"/><Relationship Id="rId32" Type="http://schemas.openxmlformats.org/officeDocument/2006/relationships/oleObject" Target="../embeddings/oleObject19.bin"/><Relationship Id="rId37" Type="http://schemas.openxmlformats.org/officeDocument/2006/relationships/image" Target="../media/image25.emf"/><Relationship Id="rId40" Type="http://schemas.openxmlformats.org/officeDocument/2006/relationships/image" Target="../media/image26.emf"/><Relationship Id="rId45" Type="http://schemas.openxmlformats.org/officeDocument/2006/relationships/oleObject" Target="../embeddings/oleObject26.bin"/><Relationship Id="rId53" Type="http://schemas.openxmlformats.org/officeDocument/2006/relationships/ctrlProp" Target="../ctrlProps/ctrlProp26.xml"/><Relationship Id="rId58" Type="http://schemas.openxmlformats.org/officeDocument/2006/relationships/ctrlProp" Target="../ctrlProps/ctrlProp31.xml"/><Relationship Id="rId66" Type="http://schemas.openxmlformats.org/officeDocument/2006/relationships/ctrlProp" Target="../ctrlProps/ctrlProp39.xml"/><Relationship Id="rId5" Type="http://schemas.openxmlformats.org/officeDocument/2006/relationships/image" Target="../media/image1.emf"/><Relationship Id="rId15" Type="http://schemas.openxmlformats.org/officeDocument/2006/relationships/image" Target="../media/image14.emf"/><Relationship Id="rId23" Type="http://schemas.openxmlformats.org/officeDocument/2006/relationships/image" Target="../media/image18.emf"/><Relationship Id="rId28" Type="http://schemas.openxmlformats.org/officeDocument/2006/relationships/oleObject" Target="../embeddings/oleObject17.bin"/><Relationship Id="rId36" Type="http://schemas.openxmlformats.org/officeDocument/2006/relationships/oleObject" Target="../embeddings/oleObject21.bin"/><Relationship Id="rId49" Type="http://schemas.openxmlformats.org/officeDocument/2006/relationships/ctrlProp" Target="../ctrlProps/ctrlProp22.xml"/><Relationship Id="rId57" Type="http://schemas.openxmlformats.org/officeDocument/2006/relationships/ctrlProp" Target="../ctrlProps/ctrlProp30.xml"/><Relationship Id="rId61" Type="http://schemas.openxmlformats.org/officeDocument/2006/relationships/ctrlProp" Target="../ctrlProps/ctrlProp34.xml"/><Relationship Id="rId10" Type="http://schemas.openxmlformats.org/officeDocument/2006/relationships/oleObject" Target="../embeddings/oleObject8.bin"/><Relationship Id="rId19" Type="http://schemas.openxmlformats.org/officeDocument/2006/relationships/image" Target="../media/image16.emf"/><Relationship Id="rId31" Type="http://schemas.openxmlformats.org/officeDocument/2006/relationships/image" Target="../media/image22.emf"/><Relationship Id="rId44" Type="http://schemas.openxmlformats.org/officeDocument/2006/relationships/image" Target="../media/image28.emf"/><Relationship Id="rId52" Type="http://schemas.openxmlformats.org/officeDocument/2006/relationships/ctrlProp" Target="../ctrlProps/ctrlProp25.xml"/><Relationship Id="rId60" Type="http://schemas.openxmlformats.org/officeDocument/2006/relationships/ctrlProp" Target="../ctrlProps/ctrlProp33.xml"/><Relationship Id="rId65" Type="http://schemas.openxmlformats.org/officeDocument/2006/relationships/ctrlProp" Target="../ctrlProps/ctrlProp38.xml"/><Relationship Id="rId4" Type="http://schemas.openxmlformats.org/officeDocument/2006/relationships/oleObject" Target="../embeddings/oleObject5.bin"/><Relationship Id="rId9" Type="http://schemas.openxmlformats.org/officeDocument/2006/relationships/image" Target="../media/image11.emf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4.bin"/><Relationship Id="rId27" Type="http://schemas.openxmlformats.org/officeDocument/2006/relationships/image" Target="../media/image20.emf"/><Relationship Id="rId30" Type="http://schemas.openxmlformats.org/officeDocument/2006/relationships/oleObject" Target="../embeddings/oleObject18.bin"/><Relationship Id="rId35" Type="http://schemas.openxmlformats.org/officeDocument/2006/relationships/image" Target="../media/image24.emf"/><Relationship Id="rId43" Type="http://schemas.openxmlformats.org/officeDocument/2006/relationships/oleObject" Target="../embeddings/oleObject25.bin"/><Relationship Id="rId48" Type="http://schemas.openxmlformats.org/officeDocument/2006/relationships/ctrlProp" Target="../ctrlProps/ctrlProp21.xml"/><Relationship Id="rId56" Type="http://schemas.openxmlformats.org/officeDocument/2006/relationships/ctrlProp" Target="../ctrlProps/ctrlProp29.xml"/><Relationship Id="rId64" Type="http://schemas.openxmlformats.org/officeDocument/2006/relationships/ctrlProp" Target="../ctrlProps/ctrlProp37.xml"/><Relationship Id="rId69" Type="http://schemas.openxmlformats.org/officeDocument/2006/relationships/ctrlProp" Target="../ctrlProps/ctrlProp42.xml"/><Relationship Id="rId8" Type="http://schemas.openxmlformats.org/officeDocument/2006/relationships/oleObject" Target="../embeddings/oleObject7.bin"/><Relationship Id="rId51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12" Type="http://schemas.openxmlformats.org/officeDocument/2006/relationships/oleObject" Target="../embeddings/oleObject9.bin"/><Relationship Id="rId17" Type="http://schemas.openxmlformats.org/officeDocument/2006/relationships/image" Target="../media/image15.emf"/><Relationship Id="rId25" Type="http://schemas.openxmlformats.org/officeDocument/2006/relationships/image" Target="../media/image19.emf"/><Relationship Id="rId33" Type="http://schemas.openxmlformats.org/officeDocument/2006/relationships/image" Target="../media/image23.emf"/><Relationship Id="rId38" Type="http://schemas.openxmlformats.org/officeDocument/2006/relationships/oleObject" Target="../embeddings/oleObject22.bin"/><Relationship Id="rId46" Type="http://schemas.openxmlformats.org/officeDocument/2006/relationships/image" Target="../media/image29.emf"/><Relationship Id="rId59" Type="http://schemas.openxmlformats.org/officeDocument/2006/relationships/ctrlProp" Target="../ctrlProps/ctrlProp32.xml"/><Relationship Id="rId67" Type="http://schemas.openxmlformats.org/officeDocument/2006/relationships/ctrlProp" Target="../ctrlProps/ctrlProp40.xml"/><Relationship Id="rId20" Type="http://schemas.openxmlformats.org/officeDocument/2006/relationships/oleObject" Target="../embeddings/oleObject13.bin"/><Relationship Id="rId41" Type="http://schemas.openxmlformats.org/officeDocument/2006/relationships/oleObject" Target="../embeddings/oleObject24.bin"/><Relationship Id="rId54" Type="http://schemas.openxmlformats.org/officeDocument/2006/relationships/ctrlProp" Target="../ctrlProps/ctrlProp27.xml"/><Relationship Id="rId62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Normal="100" zoomScaleSheetLayoutView="130" workbookViewId="0">
      <selection activeCell="A2" sqref="A2:D2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5.140625" customWidth="1"/>
  </cols>
  <sheetData>
    <row r="1" spans="1:19" ht="21" customHeight="1" x14ac:dyDescent="0.25">
      <c r="A1" s="94" t="s">
        <v>0</v>
      </c>
      <c r="B1" s="94"/>
      <c r="C1" s="94"/>
      <c r="D1" s="94"/>
      <c r="E1" s="94" t="s">
        <v>1</v>
      </c>
      <c r="F1" s="94"/>
      <c r="G1" s="94"/>
      <c r="H1" s="94" t="s">
        <v>2</v>
      </c>
      <c r="I1" s="94"/>
      <c r="J1" s="94" t="s">
        <v>3</v>
      </c>
      <c r="K1" s="94"/>
      <c r="L1" s="7" t="s">
        <v>4</v>
      </c>
      <c r="M1" s="95"/>
      <c r="N1" s="96"/>
    </row>
    <row r="2" spans="1:19" ht="21" customHeight="1" x14ac:dyDescent="0.25">
      <c r="A2" s="101" t="s">
        <v>118</v>
      </c>
      <c r="B2" s="101"/>
      <c r="C2" s="101"/>
      <c r="D2" s="101"/>
      <c r="E2" s="101" t="s">
        <v>119</v>
      </c>
      <c r="F2" s="101"/>
      <c r="G2" s="101"/>
      <c r="H2" s="101" t="s">
        <v>122</v>
      </c>
      <c r="I2" s="101"/>
      <c r="J2" s="101" t="s">
        <v>5</v>
      </c>
      <c r="K2" s="101"/>
      <c r="L2" s="1" t="s">
        <v>6</v>
      </c>
      <c r="M2" s="97"/>
      <c r="N2" s="98"/>
    </row>
    <row r="3" spans="1:19" ht="21" customHeight="1" x14ac:dyDescent="0.25">
      <c r="A3" s="102" t="s">
        <v>7</v>
      </c>
      <c r="B3" s="103"/>
      <c r="C3" s="104" t="s">
        <v>120</v>
      </c>
      <c r="D3" s="105"/>
      <c r="E3" s="105"/>
      <c r="F3" s="102" t="s">
        <v>8</v>
      </c>
      <c r="G3" s="106"/>
      <c r="H3" s="104" t="s">
        <v>121</v>
      </c>
      <c r="I3" s="105"/>
      <c r="J3" s="105"/>
      <c r="K3" s="35" t="s">
        <v>52</v>
      </c>
      <c r="L3" s="36" t="s">
        <v>123</v>
      </c>
      <c r="M3" s="97"/>
      <c r="N3" s="98"/>
    </row>
    <row r="4" spans="1:19" ht="15.75" customHeight="1" x14ac:dyDescent="0.25">
      <c r="A4" s="72" t="s">
        <v>9</v>
      </c>
      <c r="B4" s="73"/>
      <c r="C4" s="73"/>
      <c r="D4" s="107" t="s">
        <v>63</v>
      </c>
      <c r="E4" s="108"/>
      <c r="F4" s="74" t="s">
        <v>10</v>
      </c>
      <c r="G4" s="74"/>
      <c r="H4" s="75" t="s">
        <v>11</v>
      </c>
      <c r="I4" s="75"/>
      <c r="J4" s="76" t="s">
        <v>12</v>
      </c>
      <c r="K4" s="76"/>
      <c r="L4" s="30" t="s">
        <v>13</v>
      </c>
      <c r="M4" s="97"/>
      <c r="N4" s="98"/>
    </row>
    <row r="5" spans="1:19" ht="19.5" customHeight="1" x14ac:dyDescent="0.25">
      <c r="A5" s="73"/>
      <c r="B5" s="73"/>
      <c r="C5" s="73"/>
      <c r="D5" s="109">
        <f>SUM(F5:L6)</f>
        <v>31.835074579594728</v>
      </c>
      <c r="E5" s="110"/>
      <c r="F5" s="77">
        <f>'COST CALCULATIONS'!F4</f>
        <v>1.2561067389695999</v>
      </c>
      <c r="G5" s="77"/>
      <c r="H5" s="77">
        <f>'COST CALCULATIONS'!L14</f>
        <v>4.388967840625126</v>
      </c>
      <c r="I5" s="77"/>
      <c r="J5" s="77">
        <f>'COST CALCULATIONS'!F26</f>
        <v>0</v>
      </c>
      <c r="K5" s="77"/>
      <c r="L5" s="77">
        <f>'COST CALCULATIONS'!C41</f>
        <v>26.19</v>
      </c>
      <c r="M5" s="97"/>
      <c r="N5" s="98"/>
    </row>
    <row r="6" spans="1:19" ht="18.75" customHeight="1" x14ac:dyDescent="0.25">
      <c r="A6" s="78"/>
      <c r="B6" s="79"/>
      <c r="C6" s="80"/>
      <c r="D6" s="111"/>
      <c r="E6" s="112"/>
      <c r="F6" s="77"/>
      <c r="G6" s="77"/>
      <c r="H6" s="77"/>
      <c r="I6" s="77"/>
      <c r="J6" s="77"/>
      <c r="K6" s="77"/>
      <c r="L6" s="77"/>
      <c r="M6" s="97"/>
      <c r="N6" s="98"/>
    </row>
    <row r="7" spans="1:19" ht="7.5" customHeight="1" x14ac:dyDescent="0.25">
      <c r="A7" s="78"/>
      <c r="B7" s="79"/>
      <c r="C7" s="80"/>
      <c r="D7" s="2"/>
      <c r="E7" s="8"/>
      <c r="F7" s="9"/>
      <c r="G7" s="9"/>
      <c r="H7" s="9"/>
      <c r="I7" s="9"/>
      <c r="J7" s="9"/>
      <c r="K7" s="9"/>
      <c r="L7" s="9"/>
      <c r="M7" s="99"/>
      <c r="N7" s="100"/>
    </row>
    <row r="8" spans="1:19" ht="23.25" x14ac:dyDescent="0.25">
      <c r="A8" s="78"/>
      <c r="B8" s="79"/>
      <c r="C8" s="80"/>
      <c r="D8" s="84" t="s">
        <v>14</v>
      </c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9" ht="15" customHeight="1" x14ac:dyDescent="0.25">
      <c r="A9" s="78"/>
      <c r="B9" s="79"/>
      <c r="C9" s="80"/>
      <c r="D9" s="85" t="s">
        <v>81</v>
      </c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9" ht="25.5" customHeight="1" x14ac:dyDescent="0.25">
      <c r="A10" s="78"/>
      <c r="B10" s="79"/>
      <c r="C10" s="80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90"/>
    </row>
    <row r="11" spans="1:19" ht="27.75" customHeight="1" x14ac:dyDescent="0.25">
      <c r="A11" s="78"/>
      <c r="B11" s="79"/>
      <c r="C11" s="80"/>
      <c r="D11" s="88"/>
      <c r="E11" s="89"/>
      <c r="F11" s="89"/>
      <c r="G11" s="89"/>
      <c r="H11" s="89"/>
      <c r="I11" s="89"/>
      <c r="J11" s="89"/>
      <c r="K11" s="89"/>
      <c r="L11" s="89"/>
      <c r="M11" s="89"/>
      <c r="N11" s="90"/>
    </row>
    <row r="12" spans="1:19" ht="4.5" customHeight="1" x14ac:dyDescent="0.25">
      <c r="A12" s="78"/>
      <c r="B12" s="79"/>
      <c r="C12" s="80"/>
      <c r="D12" s="88"/>
      <c r="E12" s="89"/>
      <c r="F12" s="89"/>
      <c r="G12" s="89"/>
      <c r="H12" s="89"/>
      <c r="I12" s="89"/>
      <c r="J12" s="89"/>
      <c r="K12" s="89"/>
      <c r="L12" s="89"/>
      <c r="M12" s="89"/>
      <c r="N12" s="90"/>
      <c r="R12" t="s">
        <v>87</v>
      </c>
    </row>
    <row r="13" spans="1:19" ht="15" customHeight="1" x14ac:dyDescent="0.25">
      <c r="A13" s="81"/>
      <c r="B13" s="82"/>
      <c r="C13" s="83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1:19" ht="244.5" customHeight="1" x14ac:dyDescent="0.25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S14" s="10"/>
    </row>
    <row r="15" spans="1:19" x14ac:dyDescent="0.25">
      <c r="A15" s="59" t="s">
        <v>15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9" ht="31.5" customHeight="1" x14ac:dyDescent="0.25">
      <c r="A16" s="60"/>
      <c r="B16" s="61"/>
      <c r="C16" s="62" t="s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1"/>
      <c r="N16" s="63"/>
    </row>
    <row r="17" spans="1:14" ht="31.5" customHeight="1" x14ac:dyDescent="0.25">
      <c r="A17" s="64" t="s">
        <v>16</v>
      </c>
      <c r="B17" s="65"/>
      <c r="C17" s="11" t="s">
        <v>17</v>
      </c>
      <c r="D17" s="12"/>
      <c r="E17" s="66" t="s">
        <v>18</v>
      </c>
      <c r="F17" s="67"/>
      <c r="G17" s="67"/>
      <c r="H17" s="67"/>
      <c r="I17" s="68"/>
      <c r="J17" s="13"/>
      <c r="K17" s="66" t="s">
        <v>19</v>
      </c>
      <c r="L17" s="67"/>
      <c r="M17" s="67"/>
      <c r="N17" s="68"/>
    </row>
    <row r="18" spans="1:14" ht="11.25" customHeight="1" x14ac:dyDescent="0.25"/>
    <row r="19" spans="1:14" ht="34.5" customHeight="1" x14ac:dyDescent="0.25">
      <c r="A19" s="3" t="s">
        <v>21</v>
      </c>
      <c r="B19" s="3" t="s">
        <v>55</v>
      </c>
      <c r="C19" s="4"/>
      <c r="D19" s="5"/>
      <c r="E19" s="56" t="s">
        <v>34</v>
      </c>
      <c r="F19" s="57"/>
      <c r="G19" s="57"/>
      <c r="H19" s="57"/>
      <c r="I19" s="58"/>
      <c r="J19" s="6"/>
      <c r="K19" s="56" t="s">
        <v>22</v>
      </c>
      <c r="L19" s="57"/>
      <c r="M19" s="57"/>
      <c r="N19" s="58"/>
    </row>
    <row r="20" spans="1:14" ht="34.5" customHeight="1" x14ac:dyDescent="0.25">
      <c r="A20" s="3" t="s">
        <v>23</v>
      </c>
      <c r="B20" s="6" t="s">
        <v>56</v>
      </c>
      <c r="C20" s="5"/>
      <c r="D20" s="5"/>
      <c r="E20" s="56" t="s">
        <v>24</v>
      </c>
      <c r="F20" s="57"/>
      <c r="G20" s="57"/>
      <c r="H20" s="57"/>
      <c r="I20" s="58"/>
      <c r="J20" s="6"/>
      <c r="K20" s="56" t="s">
        <v>25</v>
      </c>
      <c r="L20" s="57"/>
      <c r="M20" s="57"/>
      <c r="N20" s="58"/>
    </row>
    <row r="21" spans="1:14" ht="34.5" customHeight="1" x14ac:dyDescent="0.25">
      <c r="A21" s="3" t="s">
        <v>26</v>
      </c>
      <c r="B21" s="6" t="s">
        <v>57</v>
      </c>
      <c r="C21" s="5"/>
      <c r="D21" s="5"/>
      <c r="E21" s="56" t="s">
        <v>27</v>
      </c>
      <c r="F21" s="57"/>
      <c r="G21" s="57"/>
      <c r="H21" s="57"/>
      <c r="I21" s="58"/>
      <c r="J21" s="6"/>
      <c r="K21" s="56" t="s">
        <v>28</v>
      </c>
      <c r="L21" s="57"/>
      <c r="M21" s="57"/>
      <c r="N21" s="58"/>
    </row>
    <row r="22" spans="1:14" ht="34.5" customHeight="1" x14ac:dyDescent="0.25">
      <c r="A22" s="3"/>
      <c r="B22" s="6"/>
      <c r="C22" s="5"/>
      <c r="D22" s="5"/>
      <c r="E22" s="56"/>
      <c r="F22" s="57"/>
      <c r="G22" s="57"/>
      <c r="H22" s="57"/>
      <c r="I22" s="58"/>
      <c r="J22" s="6"/>
      <c r="K22" s="56"/>
      <c r="L22" s="57"/>
      <c r="M22" s="57"/>
      <c r="N22" s="58"/>
    </row>
    <row r="23" spans="1:14" ht="34.5" customHeight="1" x14ac:dyDescent="0.25">
      <c r="A23" s="3"/>
      <c r="B23" s="6"/>
      <c r="C23" s="5"/>
      <c r="D23" s="5"/>
      <c r="E23" s="56"/>
      <c r="F23" s="57"/>
      <c r="G23" s="57"/>
      <c r="H23" s="57"/>
      <c r="I23" s="58"/>
      <c r="J23" s="6"/>
      <c r="K23" s="56"/>
      <c r="L23" s="57"/>
      <c r="M23" s="57"/>
      <c r="N23" s="58"/>
    </row>
    <row r="24" spans="1:14" ht="34.5" customHeight="1" x14ac:dyDescent="0.25">
      <c r="A24" s="6"/>
      <c r="B24" s="6"/>
      <c r="C24" s="5"/>
      <c r="D24" s="5"/>
      <c r="E24" s="56"/>
      <c r="F24" s="57"/>
      <c r="G24" s="57"/>
      <c r="H24" s="57"/>
      <c r="I24" s="58"/>
      <c r="J24" s="6"/>
      <c r="K24" s="56"/>
      <c r="L24" s="57"/>
      <c r="M24" s="57"/>
      <c r="N24" s="58"/>
    </row>
    <row r="25" spans="1:14" ht="34.5" customHeight="1" x14ac:dyDescent="0.25">
      <c r="A25" s="6"/>
      <c r="B25" s="6"/>
      <c r="C25" s="5"/>
      <c r="D25" s="5"/>
      <c r="E25" s="44"/>
      <c r="F25" s="45"/>
      <c r="G25" s="45"/>
      <c r="H25" s="45"/>
      <c r="I25" s="46"/>
      <c r="J25" s="6"/>
      <c r="K25" s="44"/>
      <c r="L25" s="45"/>
      <c r="M25" s="45"/>
      <c r="N25" s="46"/>
    </row>
    <row r="26" spans="1:14" ht="34.5" customHeight="1" x14ac:dyDescent="0.25">
      <c r="A26" s="6"/>
      <c r="B26" s="6"/>
      <c r="C26" s="5"/>
      <c r="D26" s="5"/>
      <c r="E26" s="44"/>
      <c r="F26" s="45"/>
      <c r="G26" s="45"/>
      <c r="H26" s="45"/>
      <c r="I26" s="46"/>
      <c r="J26" s="6"/>
      <c r="K26" s="44"/>
      <c r="L26" s="45"/>
      <c r="M26" s="45"/>
      <c r="N26" s="46"/>
    </row>
    <row r="27" spans="1:14" ht="34.5" customHeight="1" x14ac:dyDescent="0.25">
      <c r="A27" s="6"/>
      <c r="B27" s="6"/>
      <c r="C27" s="5"/>
      <c r="D27" s="5"/>
      <c r="E27" s="44"/>
      <c r="F27" s="45"/>
      <c r="G27" s="45"/>
      <c r="H27" s="45"/>
      <c r="I27" s="46"/>
      <c r="J27" s="6"/>
      <c r="K27" s="44"/>
      <c r="L27" s="45"/>
      <c r="M27" s="45"/>
      <c r="N27" s="46"/>
    </row>
    <row r="28" spans="1:14" ht="34.5" customHeight="1" x14ac:dyDescent="0.25">
      <c r="A28" s="6"/>
      <c r="B28" s="6"/>
      <c r="C28" s="5"/>
      <c r="D28" s="5"/>
      <c r="E28" s="44"/>
      <c r="F28" s="45"/>
      <c r="G28" s="45"/>
      <c r="H28" s="45"/>
      <c r="I28" s="46"/>
      <c r="J28" s="6"/>
      <c r="K28" s="44"/>
      <c r="L28" s="45"/>
      <c r="M28" s="45"/>
      <c r="N28" s="46"/>
    </row>
    <row r="29" spans="1:14" ht="34.5" customHeight="1" x14ac:dyDescent="0.25">
      <c r="A29" s="6"/>
      <c r="B29" s="6"/>
      <c r="C29" s="5"/>
      <c r="D29" s="5"/>
      <c r="E29" s="44"/>
      <c r="F29" s="45"/>
      <c r="G29" s="45"/>
      <c r="H29" s="45"/>
      <c r="I29" s="46"/>
      <c r="J29" s="6"/>
      <c r="K29" s="44"/>
      <c r="L29" s="45"/>
      <c r="M29" s="45"/>
      <c r="N29" s="46"/>
    </row>
    <row r="30" spans="1:14" ht="34.5" customHeight="1" x14ac:dyDescent="0.25">
      <c r="A30" s="6"/>
      <c r="B30" s="6"/>
      <c r="C30" s="5"/>
      <c r="D30" s="5"/>
      <c r="E30" s="44"/>
      <c r="F30" s="45"/>
      <c r="G30" s="45"/>
      <c r="H30" s="45"/>
      <c r="I30" s="46"/>
      <c r="J30" s="6"/>
      <c r="K30" s="44"/>
      <c r="L30" s="45"/>
      <c r="M30" s="45"/>
      <c r="N30" s="46"/>
    </row>
  </sheetData>
  <mergeCells count="46">
    <mergeCell ref="A1:D1"/>
    <mergeCell ref="E1:G1"/>
    <mergeCell ref="H1:I1"/>
    <mergeCell ref="J1:K1"/>
    <mergeCell ref="M1:N7"/>
    <mergeCell ref="A2:D2"/>
    <mergeCell ref="E2:G2"/>
    <mergeCell ref="H2:I2"/>
    <mergeCell ref="J2:K2"/>
    <mergeCell ref="A3:B3"/>
    <mergeCell ref="C3:E3"/>
    <mergeCell ref="F3:G3"/>
    <mergeCell ref="H3:J3"/>
    <mergeCell ref="D4:E4"/>
    <mergeCell ref="D5:E6"/>
    <mergeCell ref="A14:N14"/>
    <mergeCell ref="A4:C5"/>
    <mergeCell ref="F4:G4"/>
    <mergeCell ref="H4:I4"/>
    <mergeCell ref="J4:K4"/>
    <mergeCell ref="F5:G6"/>
    <mergeCell ref="H5:I6"/>
    <mergeCell ref="J5:K6"/>
    <mergeCell ref="L5:L6"/>
    <mergeCell ref="A6:C13"/>
    <mergeCell ref="D8:N8"/>
    <mergeCell ref="D9:N13"/>
    <mergeCell ref="A15:N15"/>
    <mergeCell ref="A16:B16"/>
    <mergeCell ref="C16:L16"/>
    <mergeCell ref="M16:N16"/>
    <mergeCell ref="A17:B17"/>
    <mergeCell ref="E17:I17"/>
    <mergeCell ref="K17:N17"/>
    <mergeCell ref="E19:I19"/>
    <mergeCell ref="K19:N19"/>
    <mergeCell ref="E20:I20"/>
    <mergeCell ref="K20:N20"/>
    <mergeCell ref="E21:I21"/>
    <mergeCell ref="K21:N21"/>
    <mergeCell ref="E22:I22"/>
    <mergeCell ref="K22:N22"/>
    <mergeCell ref="E23:I23"/>
    <mergeCell ref="K23:N23"/>
    <mergeCell ref="E24:I24"/>
    <mergeCell ref="K24:N24"/>
  </mergeCells>
  <printOptions horizontalCentered="1"/>
  <pageMargins left="0.5" right="0.5" top="0.5" bottom="0.5" header="0.3" footer="0.3"/>
  <pageSetup scale="75" fitToHeight="0" orientation="portrait" r:id="rId1"/>
  <rowBreaks count="1" manualBreakCount="1">
    <brk id="33" max="1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2060" r:id="rId4">
          <objectPr defaultSize="0" r:id="rId5">
            <anchor moveWithCells="1">
              <from>
                <xdr:col>3</xdr:col>
                <xdr:colOff>95250</xdr:colOff>
                <xdr:row>19</xdr:row>
                <xdr:rowOff>38100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2060" r:id="rId4"/>
      </mc:Fallback>
    </mc:AlternateContent>
    <mc:AlternateContent xmlns:mc="http://schemas.openxmlformats.org/markup-compatibility/2006">
      <mc:Choice Requires="x14">
        <oleObject progId="Visio.Drawing.11" shapeId="2061" r:id="rId6">
          <objectPr defaultSize="0" r:id="rId7">
            <anchor moveWithCells="1">
              <from>
                <xdr:col>3</xdr:col>
                <xdr:colOff>95250</xdr:colOff>
                <xdr:row>20</xdr:row>
                <xdr:rowOff>38100</xdr:rowOff>
              </from>
              <to>
                <xdr:col>3</xdr:col>
                <xdr:colOff>466725</xdr:colOff>
                <xdr:row>20</xdr:row>
                <xdr:rowOff>409575</xdr:rowOff>
              </to>
            </anchor>
          </objectPr>
        </oleObject>
      </mc:Choice>
      <mc:Fallback>
        <oleObject progId="Visio.Drawing.11" shapeId="2061" r:id="rId6"/>
      </mc:Fallback>
    </mc:AlternateContent>
    <mc:AlternateContent xmlns:mc="http://schemas.openxmlformats.org/markup-compatibility/2006">
      <mc:Choice Requires="x14">
        <oleObject progId="Visio.Drawing.11" shapeId="2062" r:id="rId8">
          <objectPr defaultSize="0" r:id="rId9">
            <anchor moveWithCells="1">
              <from>
                <xdr:col>3</xdr:col>
                <xdr:colOff>95250</xdr:colOff>
                <xdr:row>18</xdr:row>
                <xdr:rowOff>28575</xdr:rowOff>
              </from>
              <to>
                <xdr:col>3</xdr:col>
                <xdr:colOff>466725</xdr:colOff>
                <xdr:row>18</xdr:row>
                <xdr:rowOff>400050</xdr:rowOff>
              </to>
            </anchor>
          </objectPr>
        </oleObject>
      </mc:Choice>
      <mc:Fallback>
        <oleObject progId="Visio.Drawing.11" shapeId="2062" r:id="rId8"/>
      </mc:Fallback>
    </mc:AlternateContent>
    <mc:AlternateContent xmlns:mc="http://schemas.openxmlformats.org/markup-compatibility/2006">
      <mc:Choice Requires="x14">
        <oleObject progId="Visio.Drawing.11" shapeId="2074" r:id="rId10">
          <objectPr defaultSize="0" autoPict="0" r:id="rId11">
            <anchor moveWithCells="1">
              <from>
                <xdr:col>4</xdr:col>
                <xdr:colOff>152400</xdr:colOff>
                <xdr:row>13</xdr:row>
                <xdr:rowOff>47625</xdr:rowOff>
              </from>
              <to>
                <xdr:col>10</xdr:col>
                <xdr:colOff>0</xdr:colOff>
                <xdr:row>13</xdr:row>
                <xdr:rowOff>3076575</xdr:rowOff>
              </to>
            </anchor>
          </objectPr>
        </oleObject>
      </mc:Choice>
      <mc:Fallback>
        <oleObject progId="Visio.Drawing.11" shapeId="2074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2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3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4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5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6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7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8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9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0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1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zoomScale="115" zoomScaleNormal="115" zoomScaleSheetLayoutView="130" workbookViewId="0">
      <selection activeCell="D27" sqref="D27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4.7109375" customWidth="1"/>
  </cols>
  <sheetData>
    <row r="2" spans="1:14" ht="31.5" customHeight="1" x14ac:dyDescent="0.25">
      <c r="A2" s="64" t="s">
        <v>16</v>
      </c>
      <c r="B2" s="65"/>
      <c r="C2" s="11" t="s">
        <v>17</v>
      </c>
      <c r="D2" s="12"/>
      <c r="E2" s="66" t="s">
        <v>18</v>
      </c>
      <c r="F2" s="67"/>
      <c r="G2" s="67"/>
      <c r="H2" s="67"/>
      <c r="I2" s="68"/>
      <c r="J2" s="13"/>
      <c r="K2" s="66" t="s">
        <v>19</v>
      </c>
      <c r="L2" s="67"/>
      <c r="M2" s="67"/>
      <c r="N2" s="68"/>
    </row>
    <row r="3" spans="1:14" ht="11.25" customHeight="1" x14ac:dyDescent="0.25"/>
    <row r="4" spans="1:14" ht="38.1" customHeight="1" x14ac:dyDescent="0.25">
      <c r="A4" s="3" t="s">
        <v>21</v>
      </c>
      <c r="B4" s="3"/>
      <c r="C4" s="4"/>
      <c r="D4" s="5"/>
      <c r="E4" s="56" t="s">
        <v>34</v>
      </c>
      <c r="F4" s="57"/>
      <c r="G4" s="57"/>
      <c r="H4" s="57"/>
      <c r="I4" s="58"/>
      <c r="J4" s="6"/>
      <c r="K4" s="56" t="s">
        <v>22</v>
      </c>
      <c r="L4" s="57"/>
      <c r="M4" s="57"/>
      <c r="N4" s="58"/>
    </row>
    <row r="5" spans="1:14" ht="38.1" customHeight="1" x14ac:dyDescent="0.25">
      <c r="A5" s="3" t="s">
        <v>68</v>
      </c>
      <c r="B5" s="6"/>
      <c r="C5" s="5"/>
      <c r="D5" s="5"/>
      <c r="E5" s="56" t="s">
        <v>24</v>
      </c>
      <c r="F5" s="57"/>
      <c r="G5" s="57"/>
      <c r="H5" s="57"/>
      <c r="I5" s="58"/>
      <c r="J5" s="6"/>
      <c r="K5" s="56" t="s">
        <v>25</v>
      </c>
      <c r="L5" s="57"/>
      <c r="M5" s="57"/>
      <c r="N5" s="58"/>
    </row>
    <row r="6" spans="1:14" ht="38.1" customHeight="1" x14ac:dyDescent="0.25">
      <c r="A6" s="3" t="s">
        <v>67</v>
      </c>
      <c r="B6" s="6"/>
      <c r="C6" s="5"/>
      <c r="D6" s="5"/>
      <c r="E6" s="56" t="s">
        <v>27</v>
      </c>
      <c r="F6" s="57"/>
      <c r="G6" s="57"/>
      <c r="H6" s="57"/>
      <c r="I6" s="58"/>
      <c r="J6" s="6"/>
      <c r="K6" s="56" t="s">
        <v>28</v>
      </c>
      <c r="L6" s="57"/>
      <c r="M6" s="57"/>
      <c r="N6" s="58"/>
    </row>
    <row r="7" spans="1:14" ht="38.1" customHeight="1" x14ac:dyDescent="0.25">
      <c r="A7" s="3" t="s">
        <v>29</v>
      </c>
      <c r="B7" s="6"/>
      <c r="C7" s="5"/>
      <c r="D7" s="5"/>
      <c r="E7" s="56" t="s">
        <v>30</v>
      </c>
      <c r="F7" s="57"/>
      <c r="G7" s="57"/>
      <c r="H7" s="57"/>
      <c r="I7" s="58"/>
      <c r="J7" s="6"/>
      <c r="K7" s="56" t="s">
        <v>22</v>
      </c>
      <c r="L7" s="57"/>
      <c r="M7" s="57"/>
      <c r="N7" s="58"/>
    </row>
    <row r="8" spans="1:14" ht="38.1" customHeight="1" x14ac:dyDescent="0.25">
      <c r="A8" s="3" t="s">
        <v>31</v>
      </c>
      <c r="B8" s="6"/>
      <c r="C8" s="5"/>
      <c r="D8" s="5"/>
      <c r="E8" s="56" t="s">
        <v>32</v>
      </c>
      <c r="F8" s="57"/>
      <c r="G8" s="57"/>
      <c r="H8" s="57"/>
      <c r="I8" s="58"/>
      <c r="J8" s="6"/>
      <c r="K8" s="56" t="s">
        <v>33</v>
      </c>
      <c r="L8" s="57"/>
      <c r="M8" s="57"/>
      <c r="N8" s="58"/>
    </row>
    <row r="9" spans="1:14" ht="38.1" customHeight="1" x14ac:dyDescent="0.25">
      <c r="A9" s="3" t="s">
        <v>64</v>
      </c>
      <c r="B9" s="6"/>
      <c r="C9" s="5"/>
      <c r="D9" s="5"/>
      <c r="E9" s="56" t="s">
        <v>89</v>
      </c>
      <c r="F9" s="57"/>
      <c r="G9" s="57"/>
      <c r="H9" s="57"/>
      <c r="I9" s="58"/>
      <c r="J9" s="6"/>
      <c r="K9" s="56" t="s">
        <v>22</v>
      </c>
      <c r="L9" s="57"/>
      <c r="M9" s="57"/>
      <c r="N9" s="58"/>
    </row>
    <row r="10" spans="1:14" ht="38.1" customHeight="1" x14ac:dyDescent="0.25">
      <c r="A10" s="3" t="s">
        <v>65</v>
      </c>
      <c r="B10" s="6"/>
      <c r="C10" s="5"/>
      <c r="D10" s="5"/>
      <c r="E10" s="56" t="s">
        <v>88</v>
      </c>
      <c r="F10" s="57"/>
      <c r="G10" s="57"/>
      <c r="H10" s="57"/>
      <c r="I10" s="58"/>
      <c r="J10" s="6"/>
      <c r="K10" s="56" t="s">
        <v>105</v>
      </c>
      <c r="L10" s="57"/>
      <c r="M10" s="57"/>
      <c r="N10" s="58"/>
    </row>
    <row r="11" spans="1:14" ht="38.1" customHeight="1" x14ac:dyDescent="0.25">
      <c r="A11" s="3" t="s">
        <v>66</v>
      </c>
      <c r="B11" s="6"/>
      <c r="C11" s="5"/>
      <c r="D11" s="5"/>
      <c r="E11" s="56" t="s">
        <v>90</v>
      </c>
      <c r="F11" s="57"/>
      <c r="G11" s="57"/>
      <c r="H11" s="57"/>
      <c r="I11" s="58"/>
      <c r="J11" s="6"/>
      <c r="K11" s="56" t="s">
        <v>105</v>
      </c>
      <c r="L11" s="57"/>
      <c r="M11" s="57"/>
      <c r="N11" s="58"/>
    </row>
    <row r="12" spans="1:14" ht="38.1" customHeight="1" x14ac:dyDescent="0.25">
      <c r="A12" s="3" t="s">
        <v>69</v>
      </c>
      <c r="B12" s="6"/>
      <c r="C12" s="5"/>
      <c r="D12" s="5"/>
      <c r="E12" s="56" t="s">
        <v>91</v>
      </c>
      <c r="F12" s="57"/>
      <c r="G12" s="57"/>
      <c r="H12" s="57"/>
      <c r="I12" s="58"/>
      <c r="J12" s="6"/>
      <c r="K12" s="56" t="s">
        <v>105</v>
      </c>
      <c r="L12" s="57"/>
      <c r="M12" s="57"/>
      <c r="N12" s="58"/>
    </row>
    <row r="13" spans="1:14" ht="38.1" customHeight="1" x14ac:dyDescent="0.25">
      <c r="A13" s="3" t="s">
        <v>70</v>
      </c>
      <c r="B13" s="6"/>
      <c r="C13" s="5"/>
      <c r="D13" s="5"/>
      <c r="E13" s="56" t="s">
        <v>92</v>
      </c>
      <c r="F13" s="57"/>
      <c r="G13" s="57"/>
      <c r="H13" s="57"/>
      <c r="I13" s="58"/>
      <c r="J13" s="6"/>
      <c r="K13" s="56" t="s">
        <v>105</v>
      </c>
      <c r="L13" s="57"/>
      <c r="M13" s="57"/>
      <c r="N13" s="58"/>
    </row>
    <row r="14" spans="1:14" ht="38.1" customHeight="1" x14ac:dyDescent="0.25">
      <c r="A14" s="3" t="s">
        <v>71</v>
      </c>
      <c r="B14" s="6"/>
      <c r="C14" s="5"/>
      <c r="D14" s="5"/>
      <c r="E14" s="56" t="s">
        <v>93</v>
      </c>
      <c r="F14" s="57"/>
      <c r="G14" s="57"/>
      <c r="H14" s="57"/>
      <c r="I14" s="58"/>
      <c r="J14" s="6"/>
      <c r="K14" s="56" t="s">
        <v>105</v>
      </c>
      <c r="L14" s="57"/>
      <c r="M14" s="57"/>
      <c r="N14" s="58"/>
    </row>
    <row r="15" spans="1:14" ht="38.1" customHeight="1" x14ac:dyDescent="0.25">
      <c r="A15" s="3" t="s">
        <v>72</v>
      </c>
      <c r="B15" s="6"/>
      <c r="C15" s="5"/>
      <c r="D15" s="5"/>
      <c r="E15" s="56" t="s">
        <v>94</v>
      </c>
      <c r="F15" s="57"/>
      <c r="G15" s="57"/>
      <c r="H15" s="57"/>
      <c r="I15" s="58"/>
      <c r="J15" s="6"/>
      <c r="K15" s="56" t="s">
        <v>106</v>
      </c>
      <c r="L15" s="57"/>
      <c r="M15" s="57"/>
      <c r="N15" s="58"/>
    </row>
    <row r="16" spans="1:14" ht="38.1" customHeight="1" x14ac:dyDescent="0.25">
      <c r="A16" s="3" t="s">
        <v>73</v>
      </c>
      <c r="B16" s="6"/>
      <c r="C16" s="5"/>
      <c r="D16" s="5"/>
      <c r="E16" s="56" t="s">
        <v>95</v>
      </c>
      <c r="F16" s="57"/>
      <c r="G16" s="57"/>
      <c r="H16" s="57"/>
      <c r="I16" s="58"/>
      <c r="J16" s="6"/>
      <c r="K16" s="56" t="s">
        <v>105</v>
      </c>
      <c r="L16" s="57"/>
      <c r="M16" s="57"/>
      <c r="N16" s="58"/>
    </row>
    <row r="17" spans="1:14" ht="38.1" customHeight="1" x14ac:dyDescent="0.25">
      <c r="A17" s="3" t="s">
        <v>74</v>
      </c>
      <c r="B17" s="6"/>
      <c r="C17" s="5"/>
      <c r="D17" s="5"/>
      <c r="E17" s="56" t="s">
        <v>96</v>
      </c>
      <c r="F17" s="57"/>
      <c r="G17" s="57"/>
      <c r="H17" s="57"/>
      <c r="I17" s="58"/>
      <c r="J17" s="6"/>
      <c r="K17" s="56" t="s">
        <v>106</v>
      </c>
      <c r="L17" s="57"/>
      <c r="M17" s="57"/>
      <c r="N17" s="58"/>
    </row>
    <row r="18" spans="1:14" ht="38.1" customHeight="1" x14ac:dyDescent="0.25">
      <c r="A18" s="3" t="s">
        <v>75</v>
      </c>
      <c r="B18" s="6"/>
      <c r="C18" s="5"/>
      <c r="D18" s="5"/>
      <c r="E18" s="56" t="s">
        <v>97</v>
      </c>
      <c r="F18" s="57"/>
      <c r="G18" s="57"/>
      <c r="H18" s="57"/>
      <c r="I18" s="58"/>
      <c r="J18" s="6"/>
      <c r="K18" s="56" t="s">
        <v>107</v>
      </c>
      <c r="L18" s="57"/>
      <c r="M18" s="57"/>
      <c r="N18" s="58"/>
    </row>
    <row r="19" spans="1:14" ht="38.1" customHeight="1" x14ac:dyDescent="0.25">
      <c r="A19" s="3" t="s">
        <v>76</v>
      </c>
      <c r="B19" s="6"/>
      <c r="C19" s="5"/>
      <c r="D19" s="5"/>
      <c r="E19" s="56" t="s">
        <v>98</v>
      </c>
      <c r="F19" s="57"/>
      <c r="G19" s="57"/>
      <c r="H19" s="57"/>
      <c r="I19" s="58"/>
      <c r="J19" s="6"/>
      <c r="K19" s="56" t="s">
        <v>105</v>
      </c>
      <c r="L19" s="57"/>
      <c r="M19" s="57"/>
      <c r="N19" s="58"/>
    </row>
    <row r="20" spans="1:14" ht="38.1" customHeight="1" x14ac:dyDescent="0.25">
      <c r="A20" s="3" t="s">
        <v>77</v>
      </c>
      <c r="B20" s="6"/>
      <c r="C20" s="5"/>
      <c r="D20" s="5"/>
      <c r="E20" s="56" t="s">
        <v>99</v>
      </c>
      <c r="F20" s="57"/>
      <c r="G20" s="57"/>
      <c r="H20" s="57"/>
      <c r="I20" s="58"/>
      <c r="J20" s="6"/>
      <c r="K20" s="56" t="s">
        <v>105</v>
      </c>
      <c r="L20" s="57"/>
      <c r="M20" s="57"/>
      <c r="N20" s="58"/>
    </row>
    <row r="21" spans="1:14" ht="38.1" customHeight="1" x14ac:dyDescent="0.25">
      <c r="A21" s="3" t="s">
        <v>79</v>
      </c>
      <c r="B21" s="6"/>
      <c r="C21" s="5"/>
      <c r="D21" s="5"/>
      <c r="E21" s="56" t="s">
        <v>100</v>
      </c>
      <c r="F21" s="57"/>
      <c r="G21" s="57"/>
      <c r="H21" s="57"/>
      <c r="I21" s="58"/>
      <c r="J21" s="6"/>
      <c r="K21" s="56" t="s">
        <v>105</v>
      </c>
      <c r="L21" s="57"/>
      <c r="M21" s="57"/>
      <c r="N21" s="58"/>
    </row>
    <row r="22" spans="1:14" ht="38.1" customHeight="1" x14ac:dyDescent="0.25">
      <c r="A22" s="3" t="s">
        <v>78</v>
      </c>
      <c r="B22" s="6"/>
      <c r="C22" s="5"/>
      <c r="D22" s="5"/>
      <c r="E22" s="56" t="s">
        <v>101</v>
      </c>
      <c r="F22" s="57"/>
      <c r="G22" s="57"/>
      <c r="H22" s="57"/>
      <c r="I22" s="58"/>
      <c r="J22" s="6"/>
      <c r="K22" s="56" t="s">
        <v>105</v>
      </c>
      <c r="L22" s="57"/>
      <c r="M22" s="57"/>
      <c r="N22" s="58"/>
    </row>
    <row r="23" spans="1:14" ht="38.1" customHeight="1" x14ac:dyDescent="0.25">
      <c r="A23" s="3" t="s">
        <v>80</v>
      </c>
      <c r="B23" s="6"/>
      <c r="C23" s="5"/>
      <c r="D23" s="5"/>
      <c r="E23" s="56" t="s">
        <v>102</v>
      </c>
      <c r="F23" s="57"/>
      <c r="G23" s="57"/>
      <c r="H23" s="57"/>
      <c r="I23" s="58"/>
      <c r="J23" s="6"/>
      <c r="K23" s="56" t="s">
        <v>108</v>
      </c>
      <c r="L23" s="57"/>
      <c r="M23" s="57"/>
      <c r="N23" s="58"/>
    </row>
    <row r="24" spans="1:14" ht="38.1" customHeight="1" x14ac:dyDescent="0.25">
      <c r="A24" s="3" t="s">
        <v>103</v>
      </c>
      <c r="B24" s="6"/>
      <c r="C24" s="5"/>
      <c r="D24" s="5"/>
      <c r="E24" s="56" t="s">
        <v>104</v>
      </c>
      <c r="F24" s="57"/>
      <c r="G24" s="57"/>
      <c r="H24" s="57"/>
      <c r="I24" s="58"/>
      <c r="J24" s="6"/>
      <c r="K24" s="56" t="s">
        <v>109</v>
      </c>
      <c r="L24" s="57"/>
      <c r="M24" s="57"/>
      <c r="N24" s="58"/>
    </row>
    <row r="25" spans="1:14" ht="38.1" customHeight="1" x14ac:dyDescent="0.25">
      <c r="A25" s="3" t="s">
        <v>110</v>
      </c>
      <c r="B25" s="6" t="s">
        <v>55</v>
      </c>
      <c r="C25" s="5"/>
      <c r="D25" s="5"/>
      <c r="E25" s="56" t="s">
        <v>111</v>
      </c>
      <c r="F25" s="57"/>
      <c r="G25" s="57"/>
      <c r="H25" s="57"/>
      <c r="I25" s="58"/>
      <c r="J25" s="6"/>
      <c r="K25" s="56" t="s">
        <v>112</v>
      </c>
      <c r="L25" s="57"/>
      <c r="M25" s="57"/>
      <c r="N25" s="58"/>
    </row>
  </sheetData>
  <mergeCells count="47">
    <mergeCell ref="A2:B2"/>
    <mergeCell ref="E2:I2"/>
    <mergeCell ref="K2:N2"/>
    <mergeCell ref="E4:I4"/>
    <mergeCell ref="K4:N4"/>
    <mergeCell ref="E5:I5"/>
    <mergeCell ref="K5:N5"/>
    <mergeCell ref="E6:I6"/>
    <mergeCell ref="K6:N6"/>
    <mergeCell ref="E7:I7"/>
    <mergeCell ref="K7:N7"/>
    <mergeCell ref="E8:I8"/>
    <mergeCell ref="K8:N8"/>
    <mergeCell ref="E9:I9"/>
    <mergeCell ref="K9:N9"/>
    <mergeCell ref="E10:I10"/>
    <mergeCell ref="K10:N10"/>
    <mergeCell ref="E11:I11"/>
    <mergeCell ref="K11:N11"/>
    <mergeCell ref="E12:I12"/>
    <mergeCell ref="K12:N12"/>
    <mergeCell ref="E13:I13"/>
    <mergeCell ref="K13:N13"/>
    <mergeCell ref="E14:I14"/>
    <mergeCell ref="K14:N14"/>
    <mergeCell ref="E15:I15"/>
    <mergeCell ref="K15:N15"/>
    <mergeCell ref="E16:I16"/>
    <mergeCell ref="K16:N16"/>
    <mergeCell ref="E17:I17"/>
    <mergeCell ref="K17:N17"/>
    <mergeCell ref="E18:I18"/>
    <mergeCell ref="K18:N18"/>
    <mergeCell ref="E19:I19"/>
    <mergeCell ref="K19:N19"/>
    <mergeCell ref="E20:I20"/>
    <mergeCell ref="K20:N20"/>
    <mergeCell ref="E21:I21"/>
    <mergeCell ref="K21:N21"/>
    <mergeCell ref="E25:I25"/>
    <mergeCell ref="K25:N25"/>
    <mergeCell ref="E22:I22"/>
    <mergeCell ref="K22:N22"/>
    <mergeCell ref="E23:I23"/>
    <mergeCell ref="K23:N23"/>
    <mergeCell ref="E24:I24"/>
    <mergeCell ref="K24:N24"/>
  </mergeCells>
  <printOptions horizontalCentered="1"/>
  <pageMargins left="0.5" right="0.5" top="0.5" bottom="0.5" header="0.3" footer="0.3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5132" r:id="rId4">
          <objectPr defaultSize="0" r:id="rId5">
            <anchor moveWithCells="1">
              <from>
                <xdr:col>3</xdr:col>
                <xdr:colOff>76200</xdr:colOff>
                <xdr:row>4</xdr:row>
                <xdr:rowOff>38100</xdr:rowOff>
              </from>
              <to>
                <xdr:col>3</xdr:col>
                <xdr:colOff>466725</xdr:colOff>
                <xdr:row>4</xdr:row>
                <xdr:rowOff>428625</xdr:rowOff>
              </to>
            </anchor>
          </objectPr>
        </oleObject>
      </mc:Choice>
      <mc:Fallback>
        <oleObject progId="Visio.Drawing.11" shapeId="5132" r:id="rId4"/>
      </mc:Fallback>
    </mc:AlternateContent>
    <mc:AlternateContent xmlns:mc="http://schemas.openxmlformats.org/markup-compatibility/2006">
      <mc:Choice Requires="x14">
        <oleObject progId="Visio.Drawing.11" shapeId="5134" r:id="rId6">
          <objectPr defaultSize="0" autoPict="0" r:id="rId7">
            <anchor moveWithCells="1">
              <from>
                <xdr:col>3</xdr:col>
                <xdr:colOff>76200</xdr:colOff>
                <xdr:row>3</xdr:row>
                <xdr:rowOff>28575</xdr:rowOff>
              </from>
              <to>
                <xdr:col>3</xdr:col>
                <xdr:colOff>466725</xdr:colOff>
                <xdr:row>3</xdr:row>
                <xdr:rowOff>428625</xdr:rowOff>
              </to>
            </anchor>
          </objectPr>
        </oleObject>
      </mc:Choice>
      <mc:Fallback>
        <oleObject progId="Visio.Drawing.11" shapeId="5134" r:id="rId6"/>
      </mc:Fallback>
    </mc:AlternateContent>
    <mc:AlternateContent xmlns:mc="http://schemas.openxmlformats.org/markup-compatibility/2006">
      <mc:Choice Requires="x14">
        <oleObject progId="Visio.Drawing.11" shapeId="5135" r:id="rId8">
          <objectPr defaultSize="0" autoPict="0" r:id="rId9">
            <anchor moveWithCells="1">
              <from>
                <xdr:col>3</xdr:col>
                <xdr:colOff>76200</xdr:colOff>
                <xdr:row>6</xdr:row>
                <xdr:rowOff>38100</xdr:rowOff>
              </from>
              <to>
                <xdr:col>3</xdr:col>
                <xdr:colOff>466725</xdr:colOff>
                <xdr:row>6</xdr:row>
                <xdr:rowOff>438150</xdr:rowOff>
              </to>
            </anchor>
          </objectPr>
        </oleObject>
      </mc:Choice>
      <mc:Fallback>
        <oleObject progId="Visio.Drawing.11" shapeId="5135" r:id="rId8"/>
      </mc:Fallback>
    </mc:AlternateContent>
    <mc:AlternateContent xmlns:mc="http://schemas.openxmlformats.org/markup-compatibility/2006">
      <mc:Choice Requires="x14">
        <oleObject progId="Visio.Drawing.11" shapeId="5136" r:id="rId10">
          <objectPr defaultSize="0" r:id="rId11">
            <anchor moveWithCells="1">
              <from>
                <xdr:col>3</xdr:col>
                <xdr:colOff>76200</xdr:colOff>
                <xdr:row>7</xdr:row>
                <xdr:rowOff>38100</xdr:rowOff>
              </from>
              <to>
                <xdr:col>3</xdr:col>
                <xdr:colOff>466725</xdr:colOff>
                <xdr:row>7</xdr:row>
                <xdr:rowOff>428625</xdr:rowOff>
              </to>
            </anchor>
          </objectPr>
        </oleObject>
      </mc:Choice>
      <mc:Fallback>
        <oleObject progId="Visio.Drawing.11" shapeId="5136" r:id="rId10"/>
      </mc:Fallback>
    </mc:AlternateContent>
    <mc:AlternateContent xmlns:mc="http://schemas.openxmlformats.org/markup-compatibility/2006">
      <mc:Choice Requires="x14">
        <oleObject progId="Visio.Drawing.11" shapeId="5150" r:id="rId12">
          <objectPr defaultSize="0" autoPict="0" r:id="rId13">
            <anchor moveWithCells="1">
              <from>
                <xdr:col>3</xdr:col>
                <xdr:colOff>76200</xdr:colOff>
                <xdr:row>9</xdr:row>
                <xdr:rowOff>28575</xdr:rowOff>
              </from>
              <to>
                <xdr:col>3</xdr:col>
                <xdr:colOff>466725</xdr:colOff>
                <xdr:row>9</xdr:row>
                <xdr:rowOff>419100</xdr:rowOff>
              </to>
            </anchor>
          </objectPr>
        </oleObject>
      </mc:Choice>
      <mc:Fallback>
        <oleObject progId="Visio.Drawing.11" shapeId="5150" r:id="rId12"/>
      </mc:Fallback>
    </mc:AlternateContent>
    <mc:AlternateContent xmlns:mc="http://schemas.openxmlformats.org/markup-compatibility/2006">
      <mc:Choice Requires="x14">
        <oleObject progId="Visio.Drawing.11" shapeId="5151" r:id="rId14">
          <objectPr defaultSize="0" autoPict="0" r:id="rId15">
            <anchor moveWithCells="1">
              <from>
                <xdr:col>3</xdr:col>
                <xdr:colOff>76200</xdr:colOff>
                <xdr:row>10</xdr:row>
                <xdr:rowOff>28575</xdr:rowOff>
              </from>
              <to>
                <xdr:col>3</xdr:col>
                <xdr:colOff>466725</xdr:colOff>
                <xdr:row>10</xdr:row>
                <xdr:rowOff>428625</xdr:rowOff>
              </to>
            </anchor>
          </objectPr>
        </oleObject>
      </mc:Choice>
      <mc:Fallback>
        <oleObject progId="Visio.Drawing.11" shapeId="5151" r:id="rId14"/>
      </mc:Fallback>
    </mc:AlternateContent>
    <mc:AlternateContent xmlns:mc="http://schemas.openxmlformats.org/markup-compatibility/2006">
      <mc:Choice Requires="x14">
        <oleObject progId="Visio.Drawing.11" shapeId="5152" r:id="rId16">
          <objectPr defaultSize="0" autoPict="0" r:id="rId17">
            <anchor moveWithCells="1">
              <from>
                <xdr:col>3</xdr:col>
                <xdr:colOff>76200</xdr:colOff>
                <xdr:row>11</xdr:row>
                <xdr:rowOff>38100</xdr:rowOff>
              </from>
              <to>
                <xdr:col>3</xdr:col>
                <xdr:colOff>466725</xdr:colOff>
                <xdr:row>11</xdr:row>
                <xdr:rowOff>438150</xdr:rowOff>
              </to>
            </anchor>
          </objectPr>
        </oleObject>
      </mc:Choice>
      <mc:Fallback>
        <oleObject progId="Visio.Drawing.11" shapeId="5152" r:id="rId16"/>
      </mc:Fallback>
    </mc:AlternateContent>
    <mc:AlternateContent xmlns:mc="http://schemas.openxmlformats.org/markup-compatibility/2006">
      <mc:Choice Requires="x14">
        <oleObject progId="Visio.Drawing.11" shapeId="5153" r:id="rId18">
          <objectPr defaultSize="0" autoPict="0" r:id="rId19">
            <anchor moveWithCells="1">
              <from>
                <xdr:col>3</xdr:col>
                <xdr:colOff>76200</xdr:colOff>
                <xdr:row>12</xdr:row>
                <xdr:rowOff>38100</xdr:rowOff>
              </from>
              <to>
                <xdr:col>3</xdr:col>
                <xdr:colOff>466725</xdr:colOff>
                <xdr:row>12</xdr:row>
                <xdr:rowOff>428625</xdr:rowOff>
              </to>
            </anchor>
          </objectPr>
        </oleObject>
      </mc:Choice>
      <mc:Fallback>
        <oleObject progId="Visio.Drawing.11" shapeId="5153" r:id="rId18"/>
      </mc:Fallback>
    </mc:AlternateContent>
    <mc:AlternateContent xmlns:mc="http://schemas.openxmlformats.org/markup-compatibility/2006">
      <mc:Choice Requires="x14">
        <oleObject progId="Visio.Drawing.11" shapeId="5154" r:id="rId20">
          <objectPr defaultSize="0" autoPict="0" r:id="rId21">
            <anchor moveWithCells="1">
              <from>
                <xdr:col>3</xdr:col>
                <xdr:colOff>76200</xdr:colOff>
                <xdr:row>13</xdr:row>
                <xdr:rowOff>38100</xdr:rowOff>
              </from>
              <to>
                <xdr:col>3</xdr:col>
                <xdr:colOff>466725</xdr:colOff>
                <xdr:row>13</xdr:row>
                <xdr:rowOff>428625</xdr:rowOff>
              </to>
            </anchor>
          </objectPr>
        </oleObject>
      </mc:Choice>
      <mc:Fallback>
        <oleObject progId="Visio.Drawing.11" shapeId="5154" r:id="rId20"/>
      </mc:Fallback>
    </mc:AlternateContent>
    <mc:AlternateContent xmlns:mc="http://schemas.openxmlformats.org/markup-compatibility/2006">
      <mc:Choice Requires="x14">
        <oleObject progId="Visio.Drawing.11" shapeId="5155" r:id="rId22">
          <objectPr defaultSize="0" autoPict="0" r:id="rId23">
            <anchor moveWithCells="1">
              <from>
                <xdr:col>3</xdr:col>
                <xdr:colOff>76200</xdr:colOff>
                <xdr:row>15</xdr:row>
                <xdr:rowOff>28575</xdr:rowOff>
              </from>
              <to>
                <xdr:col>3</xdr:col>
                <xdr:colOff>466725</xdr:colOff>
                <xdr:row>15</xdr:row>
                <xdr:rowOff>419100</xdr:rowOff>
              </to>
            </anchor>
          </objectPr>
        </oleObject>
      </mc:Choice>
      <mc:Fallback>
        <oleObject progId="Visio.Drawing.11" shapeId="5155" r:id="rId22"/>
      </mc:Fallback>
    </mc:AlternateContent>
    <mc:AlternateContent xmlns:mc="http://schemas.openxmlformats.org/markup-compatibility/2006">
      <mc:Choice Requires="x14">
        <oleObject progId="Visio.Drawing.11" shapeId="5156" r:id="rId24">
          <objectPr defaultSize="0" autoPict="0" r:id="rId25">
            <anchor moveWithCells="1">
              <from>
                <xdr:col>3</xdr:col>
                <xdr:colOff>76200</xdr:colOff>
                <xdr:row>16</xdr:row>
                <xdr:rowOff>28575</xdr:rowOff>
              </from>
              <to>
                <xdr:col>3</xdr:col>
                <xdr:colOff>466725</xdr:colOff>
                <xdr:row>16</xdr:row>
                <xdr:rowOff>419100</xdr:rowOff>
              </to>
            </anchor>
          </objectPr>
        </oleObject>
      </mc:Choice>
      <mc:Fallback>
        <oleObject progId="Visio.Drawing.11" shapeId="5156" r:id="rId24"/>
      </mc:Fallback>
    </mc:AlternateContent>
    <mc:AlternateContent xmlns:mc="http://schemas.openxmlformats.org/markup-compatibility/2006">
      <mc:Choice Requires="x14">
        <oleObject progId="Visio.Drawing.11" shapeId="5157" r:id="rId26">
          <objectPr defaultSize="0" autoPict="0" r:id="rId27">
            <anchor moveWithCells="1">
              <from>
                <xdr:col>3</xdr:col>
                <xdr:colOff>76200</xdr:colOff>
                <xdr:row>17</xdr:row>
                <xdr:rowOff>19050</xdr:rowOff>
              </from>
              <to>
                <xdr:col>3</xdr:col>
                <xdr:colOff>466725</xdr:colOff>
                <xdr:row>17</xdr:row>
                <xdr:rowOff>409575</xdr:rowOff>
              </to>
            </anchor>
          </objectPr>
        </oleObject>
      </mc:Choice>
      <mc:Fallback>
        <oleObject progId="Visio.Drawing.11" shapeId="5157" r:id="rId26"/>
      </mc:Fallback>
    </mc:AlternateContent>
    <mc:AlternateContent xmlns:mc="http://schemas.openxmlformats.org/markup-compatibility/2006">
      <mc:Choice Requires="x14">
        <oleObject progId="Visio.Drawing.11" shapeId="5158" r:id="rId28">
          <objectPr defaultSize="0" autoPict="0" r:id="rId29">
            <anchor moveWithCells="1">
              <from>
                <xdr:col>3</xdr:col>
                <xdr:colOff>76200</xdr:colOff>
                <xdr:row>18</xdr:row>
                <xdr:rowOff>19050</xdr:rowOff>
              </from>
              <to>
                <xdr:col>3</xdr:col>
                <xdr:colOff>466725</xdr:colOff>
                <xdr:row>18</xdr:row>
                <xdr:rowOff>409575</xdr:rowOff>
              </to>
            </anchor>
          </objectPr>
        </oleObject>
      </mc:Choice>
      <mc:Fallback>
        <oleObject progId="Visio.Drawing.11" shapeId="5158" r:id="rId28"/>
      </mc:Fallback>
    </mc:AlternateContent>
    <mc:AlternateContent xmlns:mc="http://schemas.openxmlformats.org/markup-compatibility/2006">
      <mc:Choice Requires="x14">
        <oleObject progId="Visio.Drawing.11" shapeId="5159" r:id="rId30">
          <objectPr defaultSize="0" autoPict="0" r:id="rId31">
            <anchor moveWithCells="1">
              <from>
                <xdr:col>3</xdr:col>
                <xdr:colOff>76200</xdr:colOff>
                <xdr:row>19</xdr:row>
                <xdr:rowOff>9525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5159" r:id="rId30"/>
      </mc:Fallback>
    </mc:AlternateContent>
    <mc:AlternateContent xmlns:mc="http://schemas.openxmlformats.org/markup-compatibility/2006">
      <mc:Choice Requires="x14">
        <oleObject progId="Visio.Drawing.11" shapeId="5160" r:id="rId32">
          <objectPr defaultSize="0" autoPict="0" r:id="rId33">
            <anchor moveWithCells="1">
              <from>
                <xdr:col>3</xdr:col>
                <xdr:colOff>76200</xdr:colOff>
                <xdr:row>20</xdr:row>
                <xdr:rowOff>19050</xdr:rowOff>
              </from>
              <to>
                <xdr:col>3</xdr:col>
                <xdr:colOff>466725</xdr:colOff>
                <xdr:row>20</xdr:row>
                <xdr:rowOff>419100</xdr:rowOff>
              </to>
            </anchor>
          </objectPr>
        </oleObject>
      </mc:Choice>
      <mc:Fallback>
        <oleObject progId="Visio.Drawing.11" shapeId="5160" r:id="rId32"/>
      </mc:Fallback>
    </mc:AlternateContent>
    <mc:AlternateContent xmlns:mc="http://schemas.openxmlformats.org/markup-compatibility/2006">
      <mc:Choice Requires="x14">
        <oleObject progId="Visio.Drawing.11" shapeId="5161" r:id="rId34">
          <objectPr defaultSize="0" autoPict="0" r:id="rId35">
            <anchor moveWithCells="1">
              <from>
                <xdr:col>3</xdr:col>
                <xdr:colOff>76200</xdr:colOff>
                <xdr:row>21</xdr:row>
                <xdr:rowOff>19050</xdr:rowOff>
              </from>
              <to>
                <xdr:col>3</xdr:col>
                <xdr:colOff>466725</xdr:colOff>
                <xdr:row>21</xdr:row>
                <xdr:rowOff>409575</xdr:rowOff>
              </to>
            </anchor>
          </objectPr>
        </oleObject>
      </mc:Choice>
      <mc:Fallback>
        <oleObject progId="Visio.Drawing.11" shapeId="5161" r:id="rId34"/>
      </mc:Fallback>
    </mc:AlternateContent>
    <mc:AlternateContent xmlns:mc="http://schemas.openxmlformats.org/markup-compatibility/2006">
      <mc:Choice Requires="x14">
        <oleObject progId="Visio.Drawing.11" shapeId="5162" r:id="rId36">
          <objectPr defaultSize="0" autoPict="0" r:id="rId37">
            <anchor moveWithCells="1">
              <from>
                <xdr:col>3</xdr:col>
                <xdr:colOff>76200</xdr:colOff>
                <xdr:row>22</xdr:row>
                <xdr:rowOff>19050</xdr:rowOff>
              </from>
              <to>
                <xdr:col>3</xdr:col>
                <xdr:colOff>466725</xdr:colOff>
                <xdr:row>22</xdr:row>
                <xdr:rowOff>409575</xdr:rowOff>
              </to>
            </anchor>
          </objectPr>
        </oleObject>
      </mc:Choice>
      <mc:Fallback>
        <oleObject progId="Visio.Drawing.11" shapeId="5162" r:id="rId36"/>
      </mc:Fallback>
    </mc:AlternateContent>
    <mc:AlternateContent xmlns:mc="http://schemas.openxmlformats.org/markup-compatibility/2006">
      <mc:Choice Requires="x14">
        <oleObject progId="Visio.Drawing.11" shapeId="5163" r:id="rId38">
          <objectPr defaultSize="0" autoPict="0" r:id="rId13">
            <anchor moveWithCells="1">
              <from>
                <xdr:col>3</xdr:col>
                <xdr:colOff>76200</xdr:colOff>
                <xdr:row>8</xdr:row>
                <xdr:rowOff>38100</xdr:rowOff>
              </from>
              <to>
                <xdr:col>3</xdr:col>
                <xdr:colOff>466725</xdr:colOff>
                <xdr:row>8</xdr:row>
                <xdr:rowOff>428625</xdr:rowOff>
              </to>
            </anchor>
          </objectPr>
        </oleObject>
      </mc:Choice>
      <mc:Fallback>
        <oleObject progId="Visio.Drawing.11" shapeId="5163" r:id="rId38"/>
      </mc:Fallback>
    </mc:AlternateContent>
    <mc:AlternateContent xmlns:mc="http://schemas.openxmlformats.org/markup-compatibility/2006">
      <mc:Choice Requires="x14">
        <oleObject progId="Visio.Drawing.11" shapeId="5164" r:id="rId39">
          <objectPr defaultSize="0" autoPict="0" r:id="rId40">
            <anchor moveWithCells="1">
              <from>
                <xdr:col>3</xdr:col>
                <xdr:colOff>66675</xdr:colOff>
                <xdr:row>5</xdr:row>
                <xdr:rowOff>47625</xdr:rowOff>
              </from>
              <to>
                <xdr:col>3</xdr:col>
                <xdr:colOff>466725</xdr:colOff>
                <xdr:row>5</xdr:row>
                <xdr:rowOff>447675</xdr:rowOff>
              </to>
            </anchor>
          </objectPr>
        </oleObject>
      </mc:Choice>
      <mc:Fallback>
        <oleObject progId="Visio.Drawing.11" shapeId="5164" r:id="rId39"/>
      </mc:Fallback>
    </mc:AlternateContent>
    <mc:AlternateContent xmlns:mc="http://schemas.openxmlformats.org/markup-compatibility/2006">
      <mc:Choice Requires="x14">
        <oleObject progId="Visio.Drawing.11" shapeId="5165" r:id="rId41">
          <objectPr defaultSize="0" autoPict="0" r:id="rId42">
            <anchor moveWithCells="1">
              <from>
                <xdr:col>3</xdr:col>
                <xdr:colOff>66675</xdr:colOff>
                <xdr:row>14</xdr:row>
                <xdr:rowOff>28575</xdr:rowOff>
              </from>
              <to>
                <xdr:col>3</xdr:col>
                <xdr:colOff>466725</xdr:colOff>
                <xdr:row>14</xdr:row>
                <xdr:rowOff>438150</xdr:rowOff>
              </to>
            </anchor>
          </objectPr>
        </oleObject>
      </mc:Choice>
      <mc:Fallback>
        <oleObject progId="Visio.Drawing.11" shapeId="5165" r:id="rId41"/>
      </mc:Fallback>
    </mc:AlternateContent>
    <mc:AlternateContent xmlns:mc="http://schemas.openxmlformats.org/markup-compatibility/2006">
      <mc:Choice Requires="x14">
        <oleObject progId="Visio.Drawing.11" shapeId="5166" r:id="rId43">
          <objectPr defaultSize="0" autoPict="0" r:id="rId44">
            <anchor moveWithCells="1">
              <from>
                <xdr:col>3</xdr:col>
                <xdr:colOff>85725</xdr:colOff>
                <xdr:row>23</xdr:row>
                <xdr:rowOff>28575</xdr:rowOff>
              </from>
              <to>
                <xdr:col>3</xdr:col>
                <xdr:colOff>485775</xdr:colOff>
                <xdr:row>23</xdr:row>
                <xdr:rowOff>438150</xdr:rowOff>
              </to>
            </anchor>
          </objectPr>
        </oleObject>
      </mc:Choice>
      <mc:Fallback>
        <oleObject progId="Visio.Drawing.11" shapeId="5166" r:id="rId43"/>
      </mc:Fallback>
    </mc:AlternateContent>
    <mc:AlternateContent xmlns:mc="http://schemas.openxmlformats.org/markup-compatibility/2006">
      <mc:Choice Requires="x14">
        <oleObject progId="Visio.Drawing.11" shapeId="5168" r:id="rId45">
          <objectPr defaultSize="0" autoPict="0" r:id="rId46">
            <anchor moveWithCells="1">
              <from>
                <xdr:col>3</xdr:col>
                <xdr:colOff>76200</xdr:colOff>
                <xdr:row>24</xdr:row>
                <xdr:rowOff>28575</xdr:rowOff>
              </from>
              <to>
                <xdr:col>3</xdr:col>
                <xdr:colOff>476250</xdr:colOff>
                <xdr:row>24</xdr:row>
                <xdr:rowOff>409575</xdr:rowOff>
              </to>
            </anchor>
          </objectPr>
        </oleObject>
      </mc:Choice>
      <mc:Fallback>
        <oleObject progId="Visio.Drawing.11" shapeId="5168" r:id="rId4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7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3</xdr:row>
                    <xdr:rowOff>95250</xdr:rowOff>
                  </from>
                  <to>
                    <xdr:col>2</xdr:col>
                    <xdr:colOff>304800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8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4</xdr:row>
                    <xdr:rowOff>95250</xdr:rowOff>
                  </from>
                  <to>
                    <xdr:col>2</xdr:col>
                    <xdr:colOff>304800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9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5</xdr:row>
                    <xdr:rowOff>95250</xdr:rowOff>
                  </from>
                  <to>
                    <xdr:col>2</xdr:col>
                    <xdr:colOff>304800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0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6</xdr:row>
                    <xdr:rowOff>95250</xdr:rowOff>
                  </from>
                  <to>
                    <xdr:col>2</xdr:col>
                    <xdr:colOff>304800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1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7</xdr:row>
                    <xdr:rowOff>95250</xdr:rowOff>
                  </from>
                  <to>
                    <xdr:col>2</xdr:col>
                    <xdr:colOff>304800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2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8</xdr:row>
                    <xdr:rowOff>95250</xdr:rowOff>
                  </from>
                  <to>
                    <xdr:col>2</xdr:col>
                    <xdr:colOff>304800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3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304800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4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2</xdr:col>
                    <xdr:colOff>304800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5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11</xdr:row>
                    <xdr:rowOff>95250</xdr:rowOff>
                  </from>
                  <to>
                    <xdr:col>2</xdr:col>
                    <xdr:colOff>304800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6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12</xdr:row>
                    <xdr:rowOff>95250</xdr:rowOff>
                  </from>
                  <to>
                    <xdr:col>2</xdr:col>
                    <xdr:colOff>304800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57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13</xdr:row>
                    <xdr:rowOff>95250</xdr:rowOff>
                  </from>
                  <to>
                    <xdr:col>2</xdr:col>
                    <xdr:colOff>304800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8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14</xdr:row>
                    <xdr:rowOff>95250</xdr:rowOff>
                  </from>
                  <to>
                    <xdr:col>2</xdr:col>
                    <xdr:colOff>304800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59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15</xdr:row>
                    <xdr:rowOff>95250</xdr:rowOff>
                  </from>
                  <to>
                    <xdr:col>2</xdr:col>
                    <xdr:colOff>304800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60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16</xdr:row>
                    <xdr:rowOff>95250</xdr:rowOff>
                  </from>
                  <to>
                    <xdr:col>2</xdr:col>
                    <xdr:colOff>304800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61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17</xdr:row>
                    <xdr:rowOff>95250</xdr:rowOff>
                  </from>
                  <to>
                    <xdr:col>2</xdr:col>
                    <xdr:colOff>304800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62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63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64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5" name="Check Box 2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66" name="Check Box 2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67" name="Check Box 2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68" name="Check Box 2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69" name="Check Box 4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115" zoomScaleNormal="115" workbookViewId="0"/>
  </sheetViews>
  <sheetFormatPr defaultRowHeight="15" x14ac:dyDescent="0.25"/>
  <cols>
    <col min="1" max="1" width="14.140625" customWidth="1"/>
    <col min="2" max="2" width="23.140625" customWidth="1"/>
    <col min="3" max="3" width="18.5703125" bestFit="1" customWidth="1"/>
    <col min="4" max="4" width="9.7109375" customWidth="1"/>
    <col min="5" max="5" width="23.140625" customWidth="1"/>
    <col min="6" max="6" width="17.140625" bestFit="1" customWidth="1"/>
    <col min="8" max="8" width="23.140625" customWidth="1"/>
    <col min="9" max="9" width="17.140625" bestFit="1" customWidth="1"/>
    <col min="10" max="10" width="11.5703125" customWidth="1"/>
    <col min="11" max="11" width="23.140625" customWidth="1"/>
    <col min="12" max="12" width="13.85546875" bestFit="1" customWidth="1"/>
  </cols>
  <sheetData>
    <row r="1" spans="1:12" ht="51" customHeight="1" thickBot="1" x14ac:dyDescent="0.3"/>
    <row r="2" spans="1:12" ht="27" thickBot="1" x14ac:dyDescent="0.3">
      <c r="A2" s="117" t="s">
        <v>10</v>
      </c>
      <c r="B2" s="118"/>
      <c r="C2" s="121" t="s">
        <v>53</v>
      </c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6.5" customHeight="1" thickBot="1" x14ac:dyDescent="0.3">
      <c r="A3" s="28"/>
      <c r="B3" s="28"/>
    </row>
    <row r="4" spans="1:12" ht="19.5" thickBot="1" x14ac:dyDescent="0.35">
      <c r="B4" s="17" t="s">
        <v>36</v>
      </c>
      <c r="C4" s="37">
        <f>((((C6*C7)*C8)*1.73)/1000)</f>
        <v>15.374623487999999</v>
      </c>
      <c r="D4" t="s">
        <v>47</v>
      </c>
      <c r="E4" s="17" t="s">
        <v>41</v>
      </c>
      <c r="F4" s="22">
        <f>(((F6*F7)*F8)*F9)</f>
        <v>1.2561067389695999</v>
      </c>
      <c r="H4" s="17" t="s">
        <v>36</v>
      </c>
      <c r="I4" s="37">
        <f>((((I6*I7)*I8)/1000))</f>
        <v>149.78476800000001</v>
      </c>
      <c r="K4" s="17" t="s">
        <v>36</v>
      </c>
      <c r="L4" s="37">
        <f>((((L6*L7)*L8)*1.73)/1000)</f>
        <v>863.75882880000006</v>
      </c>
    </row>
    <row r="5" spans="1:12" ht="15" customHeight="1" x14ac:dyDescent="0.3">
      <c r="B5" s="18"/>
      <c r="C5" s="16"/>
      <c r="E5" s="18"/>
      <c r="F5" s="16"/>
      <c r="H5" s="18"/>
      <c r="I5" s="16"/>
      <c r="K5" s="18"/>
      <c r="L5" s="16"/>
    </row>
    <row r="6" spans="1:12" ht="15" customHeight="1" x14ac:dyDescent="0.3">
      <c r="B6" s="18" t="s">
        <v>37</v>
      </c>
      <c r="C6" s="15">
        <v>480</v>
      </c>
      <c r="E6" s="18" t="s">
        <v>42</v>
      </c>
      <c r="F6" s="19">
        <f>C4</f>
        <v>15.374623487999999</v>
      </c>
      <c r="H6" s="18" t="s">
        <v>37</v>
      </c>
      <c r="I6" s="15">
        <v>120</v>
      </c>
      <c r="K6" s="18" t="s">
        <v>37</v>
      </c>
      <c r="L6" s="15">
        <v>240</v>
      </c>
    </row>
    <row r="7" spans="1:12" ht="15" customHeight="1" x14ac:dyDescent="0.3">
      <c r="B7" s="18" t="s">
        <v>38</v>
      </c>
      <c r="C7" s="15">
        <v>21.68</v>
      </c>
      <c r="E7" s="18" t="s">
        <v>43</v>
      </c>
      <c r="F7" s="15">
        <v>1</v>
      </c>
      <c r="H7" s="18" t="s">
        <v>38</v>
      </c>
      <c r="I7" s="15">
        <v>1461.6</v>
      </c>
      <c r="K7" s="18" t="s">
        <v>38</v>
      </c>
      <c r="L7" s="15">
        <v>2436</v>
      </c>
    </row>
    <row r="8" spans="1:12" ht="15" customHeight="1" x14ac:dyDescent="0.3">
      <c r="B8" s="18" t="s">
        <v>40</v>
      </c>
      <c r="C8" s="21">
        <v>0.85399999999999998</v>
      </c>
      <c r="E8" s="18" t="s">
        <v>44</v>
      </c>
      <c r="F8" s="15">
        <v>1</v>
      </c>
      <c r="H8" s="18" t="s">
        <v>40</v>
      </c>
      <c r="I8" s="21">
        <v>0.85399999999999998</v>
      </c>
      <c r="K8" s="18" t="s">
        <v>40</v>
      </c>
      <c r="L8" s="21">
        <v>0.85399999999999998</v>
      </c>
    </row>
    <row r="9" spans="1:12" ht="15" customHeight="1" x14ac:dyDescent="0.3">
      <c r="B9" s="18" t="s">
        <v>39</v>
      </c>
      <c r="C9" s="27">
        <v>1.73</v>
      </c>
      <c r="E9" s="18" t="s">
        <v>54</v>
      </c>
      <c r="F9" s="33">
        <v>8.1699999999999995E-2</v>
      </c>
      <c r="H9" s="18" t="s">
        <v>39</v>
      </c>
      <c r="I9" s="27">
        <v>1</v>
      </c>
      <c r="K9" s="18" t="s">
        <v>39</v>
      </c>
      <c r="L9" s="27">
        <v>1.73</v>
      </c>
    </row>
    <row r="10" spans="1:12" x14ac:dyDescent="0.25">
      <c r="K10" s="34"/>
    </row>
    <row r="11" spans="1:12" ht="15.75" thickBot="1" x14ac:dyDescent="0.3"/>
    <row r="12" spans="1:12" ht="27" thickBot="1" x14ac:dyDescent="0.3">
      <c r="A12" s="119" t="s">
        <v>11</v>
      </c>
      <c r="B12" s="120"/>
      <c r="C12" s="123" t="s">
        <v>82</v>
      </c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2" ht="15.75" thickBot="1" x14ac:dyDescent="0.3"/>
    <row r="14" spans="1:12" ht="19.5" thickBot="1" x14ac:dyDescent="0.35">
      <c r="A14" s="20"/>
      <c r="B14" s="20" t="s">
        <v>58</v>
      </c>
      <c r="C14" s="20"/>
      <c r="D14" s="20"/>
      <c r="E14" s="20" t="s">
        <v>59</v>
      </c>
      <c r="F14" s="20"/>
      <c r="G14" s="20"/>
      <c r="H14" s="20" t="s">
        <v>60</v>
      </c>
      <c r="I14" s="20"/>
      <c r="J14" s="20"/>
      <c r="K14" s="17" t="s">
        <v>41</v>
      </c>
      <c r="L14" s="24">
        <f>(((L17*L18)*L19)*L20)</f>
        <v>4.388967840625126</v>
      </c>
    </row>
    <row r="15" spans="1:12" ht="19.5" thickBot="1" x14ac:dyDescent="0.35">
      <c r="A15" s="20"/>
      <c r="B15" s="17" t="s">
        <v>62</v>
      </c>
      <c r="C15" s="38">
        <f>((C17*C18)*C16)</f>
        <v>18.654106700113918</v>
      </c>
      <c r="E15" s="17" t="s">
        <v>62</v>
      </c>
      <c r="F15" s="38">
        <f>((F17*F18)*F16)</f>
        <v>18.098802531532797</v>
      </c>
      <c r="G15" s="20"/>
      <c r="H15" s="17" t="s">
        <v>62</v>
      </c>
      <c r="I15" s="38">
        <f>((I17*I18)*I16)</f>
        <v>16.967627373311995</v>
      </c>
      <c r="J15" s="20"/>
      <c r="K15" s="18"/>
      <c r="L15" s="16"/>
    </row>
    <row r="16" spans="1:12" ht="18.75" x14ac:dyDescent="0.3">
      <c r="A16" s="20"/>
      <c r="B16" s="17" t="s">
        <v>61</v>
      </c>
      <c r="C16" s="21">
        <v>0.90700000000000003</v>
      </c>
      <c r="E16" s="17" t="s">
        <v>61</v>
      </c>
      <c r="F16" s="21">
        <v>0.88</v>
      </c>
      <c r="G16" s="20"/>
      <c r="H16" s="17" t="s">
        <v>61</v>
      </c>
      <c r="I16" s="21">
        <v>0.82499999999999996</v>
      </c>
      <c r="J16" s="20"/>
      <c r="K16" s="18"/>
      <c r="L16" s="42"/>
    </row>
    <row r="17" spans="1:12" ht="18.75" x14ac:dyDescent="0.3">
      <c r="A17" s="20"/>
      <c r="B17" s="17" t="s">
        <v>46</v>
      </c>
      <c r="C17" s="21">
        <v>0.95399999999999996</v>
      </c>
      <c r="E17" s="17" t="s">
        <v>46</v>
      </c>
      <c r="F17" s="21">
        <v>0.95399999999999996</v>
      </c>
      <c r="G17" s="20"/>
      <c r="H17" s="17" t="s">
        <v>46</v>
      </c>
      <c r="I17" s="21">
        <v>0.95399999999999996</v>
      </c>
      <c r="J17" s="20"/>
      <c r="K17" s="18" t="s">
        <v>83</v>
      </c>
      <c r="L17" s="41">
        <f>(C15+F15+I15)</f>
        <v>53.72053660495871</v>
      </c>
    </row>
    <row r="18" spans="1:12" ht="18.75" x14ac:dyDescent="0.3">
      <c r="A18" s="20"/>
      <c r="B18" s="17" t="s">
        <v>36</v>
      </c>
      <c r="C18" s="15">
        <f>((((C19*C20)*C21)*1.73)/1000)</f>
        <v>21.558512639999996</v>
      </c>
      <c r="D18" s="20" t="s">
        <v>47</v>
      </c>
      <c r="E18" s="17" t="s">
        <v>36</v>
      </c>
      <c r="F18" s="15">
        <f>((((F19*F20)*F21)*1.73)/1000)</f>
        <v>21.558512639999996</v>
      </c>
      <c r="G18" s="20" t="s">
        <v>47</v>
      </c>
      <c r="H18" s="17" t="s">
        <v>36</v>
      </c>
      <c r="I18" s="15">
        <f>((((I19*I20)*I21)*1.73)/1000)</f>
        <v>21.558512639999996</v>
      </c>
      <c r="J18" s="20" t="s">
        <v>47</v>
      </c>
      <c r="K18" s="18" t="s">
        <v>43</v>
      </c>
      <c r="L18" s="15">
        <v>1</v>
      </c>
    </row>
    <row r="19" spans="1:12" ht="18.75" x14ac:dyDescent="0.3">
      <c r="A19" s="20"/>
      <c r="B19" s="18" t="s">
        <v>37</v>
      </c>
      <c r="C19" s="15">
        <v>480</v>
      </c>
      <c r="E19" s="18" t="s">
        <v>37</v>
      </c>
      <c r="F19" s="15">
        <v>480</v>
      </c>
      <c r="G19" s="20"/>
      <c r="H19" s="18" t="s">
        <v>37</v>
      </c>
      <c r="I19" s="15">
        <v>480</v>
      </c>
      <c r="J19" s="20"/>
      <c r="K19" s="18" t="s">
        <v>44</v>
      </c>
      <c r="L19" s="15">
        <v>1</v>
      </c>
    </row>
    <row r="20" spans="1:12" ht="18.75" x14ac:dyDescent="0.3">
      <c r="A20" s="20"/>
      <c r="B20" s="18" t="s">
        <v>38</v>
      </c>
      <c r="C20" s="15">
        <v>30.4</v>
      </c>
      <c r="E20" s="18" t="s">
        <v>38</v>
      </c>
      <c r="F20" s="15">
        <v>30.4</v>
      </c>
      <c r="G20" s="20"/>
      <c r="H20" s="18" t="s">
        <v>38</v>
      </c>
      <c r="I20" s="15">
        <v>30.4</v>
      </c>
      <c r="J20" s="20"/>
      <c r="K20" s="18" t="s">
        <v>45</v>
      </c>
      <c r="L20" s="33">
        <v>8.1699999999999995E-2</v>
      </c>
    </row>
    <row r="21" spans="1:12" ht="18.75" x14ac:dyDescent="0.3">
      <c r="A21" s="20"/>
      <c r="B21" s="18" t="s">
        <v>40</v>
      </c>
      <c r="C21" s="21">
        <v>0.85399999999999998</v>
      </c>
      <c r="E21" s="18" t="s">
        <v>40</v>
      </c>
      <c r="F21" s="21">
        <v>0.85399999999999998</v>
      </c>
      <c r="G21" s="20"/>
      <c r="H21" s="18" t="s">
        <v>40</v>
      </c>
      <c r="I21" s="21">
        <v>0.85399999999999998</v>
      </c>
      <c r="J21" s="20"/>
      <c r="K21" s="31"/>
      <c r="L21" s="32"/>
    </row>
    <row r="22" spans="1:12" ht="18.75" x14ac:dyDescent="0.3">
      <c r="A22" s="20"/>
      <c r="B22" s="18" t="s">
        <v>39</v>
      </c>
      <c r="C22" s="27">
        <v>1.73</v>
      </c>
      <c r="E22" s="18" t="s">
        <v>39</v>
      </c>
      <c r="F22" s="27">
        <v>1.73</v>
      </c>
      <c r="G22" s="20"/>
      <c r="H22" s="18" t="s">
        <v>39</v>
      </c>
      <c r="I22" s="27">
        <v>1.73</v>
      </c>
      <c r="J22" s="20"/>
      <c r="K22" s="31"/>
      <c r="L22" s="32"/>
    </row>
    <row r="23" spans="1:12" ht="19.5" thickBot="1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2" ht="27" thickBot="1" x14ac:dyDescent="0.3">
      <c r="A24" s="113" t="s">
        <v>12</v>
      </c>
      <c r="B24" s="114"/>
      <c r="C24" s="125" t="s">
        <v>113</v>
      </c>
      <c r="D24" s="126"/>
      <c r="E24" s="126"/>
      <c r="F24" s="126"/>
      <c r="G24" s="126"/>
      <c r="H24" s="126"/>
      <c r="I24" s="126"/>
      <c r="J24" s="126"/>
      <c r="K24" s="126"/>
      <c r="L24" s="126"/>
    </row>
    <row r="26" spans="1:12" ht="18.75" x14ac:dyDescent="0.25">
      <c r="B26" s="52" t="s">
        <v>115</v>
      </c>
      <c r="C26" s="52">
        <v>0</v>
      </c>
      <c r="D26" s="51" t="s">
        <v>117</v>
      </c>
      <c r="E26" s="52" t="s">
        <v>116</v>
      </c>
      <c r="F26" s="55">
        <f>((C28*C29)*C30)</f>
        <v>0</v>
      </c>
      <c r="G26" s="48"/>
      <c r="H26" s="52" t="s">
        <v>115</v>
      </c>
      <c r="I26" s="52">
        <v>0</v>
      </c>
      <c r="J26" s="51" t="s">
        <v>117</v>
      </c>
      <c r="K26" s="52" t="s">
        <v>116</v>
      </c>
      <c r="L26" s="55">
        <f>((I28*I29)*I30)</f>
        <v>0</v>
      </c>
    </row>
    <row r="27" spans="1:12" ht="18.75" x14ac:dyDescent="0.25">
      <c r="B27" s="52" t="s">
        <v>114</v>
      </c>
      <c r="C27" s="53">
        <v>4.2719999999999998E-3</v>
      </c>
      <c r="D27" s="49"/>
      <c r="E27" s="48"/>
      <c r="F27" s="48"/>
      <c r="G27" s="48"/>
      <c r="H27" s="52" t="s">
        <v>114</v>
      </c>
      <c r="I27" s="53">
        <v>4.2719999999999998E-3</v>
      </c>
      <c r="J27" s="49"/>
      <c r="K27" s="48"/>
      <c r="L27" s="48"/>
    </row>
    <row r="28" spans="1:12" ht="18.75" x14ac:dyDescent="0.25">
      <c r="B28" s="52" t="s">
        <v>41</v>
      </c>
      <c r="C28" s="54">
        <f>((C26/1000)*C27)</f>
        <v>0</v>
      </c>
      <c r="D28" s="50"/>
      <c r="E28" s="48"/>
      <c r="F28" s="48"/>
      <c r="G28" s="48"/>
      <c r="H28" s="52" t="s">
        <v>41</v>
      </c>
      <c r="I28" s="54">
        <f>((I26/1000)*I27)</f>
        <v>0</v>
      </c>
      <c r="J28" s="50"/>
      <c r="K28" s="48"/>
      <c r="L28" s="48"/>
    </row>
    <row r="29" spans="1:12" ht="18.75" x14ac:dyDescent="0.25">
      <c r="B29" s="52" t="s">
        <v>43</v>
      </c>
      <c r="C29" s="52">
        <v>1</v>
      </c>
      <c r="D29" s="48"/>
      <c r="E29" s="48"/>
      <c r="F29" s="48"/>
      <c r="G29" s="48"/>
      <c r="H29" s="52" t="s">
        <v>43</v>
      </c>
      <c r="I29" s="52">
        <v>8</v>
      </c>
      <c r="J29" s="48"/>
      <c r="K29" s="48"/>
      <c r="L29" s="48"/>
    </row>
    <row r="30" spans="1:12" ht="19.5" thickBot="1" x14ac:dyDescent="0.3">
      <c r="B30" s="52" t="s">
        <v>44</v>
      </c>
      <c r="C30" s="52">
        <v>1</v>
      </c>
      <c r="D30" s="48"/>
      <c r="E30" s="48"/>
      <c r="F30" s="48"/>
      <c r="G30" s="48"/>
      <c r="H30" s="52" t="s">
        <v>44</v>
      </c>
      <c r="I30" s="52">
        <v>1</v>
      </c>
      <c r="J30" s="48"/>
      <c r="K30" s="48"/>
      <c r="L30" s="48"/>
    </row>
    <row r="31" spans="1:12" ht="15.75" thickBot="1" x14ac:dyDescent="0.3">
      <c r="L31" s="43"/>
    </row>
    <row r="38" spans="1:12" ht="15.75" thickBot="1" x14ac:dyDescent="0.3"/>
    <row r="39" spans="1:12" ht="27" thickBot="1" x14ac:dyDescent="0.3">
      <c r="A39" s="115" t="s">
        <v>35</v>
      </c>
      <c r="B39" s="116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15.75" thickBot="1" x14ac:dyDescent="0.3"/>
    <row r="41" spans="1:12" ht="19.5" thickBot="1" x14ac:dyDescent="0.35">
      <c r="B41" s="14" t="s">
        <v>48</v>
      </c>
      <c r="C41" s="47">
        <f>SUM(F42:F44)</f>
        <v>26.19</v>
      </c>
      <c r="D41" s="26" t="s">
        <v>84</v>
      </c>
      <c r="E41" s="26" t="s">
        <v>85</v>
      </c>
      <c r="F41" s="26" t="s">
        <v>86</v>
      </c>
    </row>
    <row r="42" spans="1:12" ht="18.75" x14ac:dyDescent="0.3">
      <c r="B42" s="15" t="s">
        <v>49</v>
      </c>
      <c r="C42" s="25">
        <v>14.67</v>
      </c>
      <c r="D42" s="39">
        <v>0.35</v>
      </c>
      <c r="E42" s="25">
        <f>((C42*D42)+C42)</f>
        <v>19.804500000000001</v>
      </c>
      <c r="F42" s="25">
        <f>((C42*D42)+C42)</f>
        <v>19.804500000000001</v>
      </c>
    </row>
    <row r="43" spans="1:12" ht="18.75" x14ac:dyDescent="0.3">
      <c r="B43" s="15" t="s">
        <v>50</v>
      </c>
      <c r="C43" s="23">
        <v>17.100000000000001</v>
      </c>
      <c r="D43" s="40">
        <v>0.35</v>
      </c>
      <c r="E43" s="25">
        <f>((C43*D43)+C43)</f>
        <v>23.085000000000001</v>
      </c>
      <c r="F43" s="25">
        <f>E43/8</f>
        <v>2.8856250000000001</v>
      </c>
    </row>
    <row r="44" spans="1:12" ht="18.75" x14ac:dyDescent="0.3">
      <c r="B44" s="15" t="s">
        <v>51</v>
      </c>
      <c r="C44" s="23">
        <v>20.74</v>
      </c>
      <c r="D44" s="40">
        <v>0.35</v>
      </c>
      <c r="E44" s="25">
        <f>((C44*D44)+C44)</f>
        <v>27.998999999999995</v>
      </c>
      <c r="F44" s="25">
        <f>E44/8</f>
        <v>3.4998749999999994</v>
      </c>
    </row>
  </sheetData>
  <mergeCells count="7">
    <mergeCell ref="A24:B24"/>
    <mergeCell ref="A39:B39"/>
    <mergeCell ref="A2:B2"/>
    <mergeCell ref="A12:B12"/>
    <mergeCell ref="C2:L2"/>
    <mergeCell ref="C12:L12"/>
    <mergeCell ref="C24:L24"/>
  </mergeCells>
  <pageMargins left="0.25" right="0.25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EF02F8069FA4780751525502B1ACD" ma:contentTypeVersion="0" ma:contentTypeDescription="Create a new document." ma:contentTypeScope="" ma:versionID="74874bd6487fc6ddc4fed98c93b90c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b2d4dc3e5d320700a9f3f6b4d2d7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D31922-53BF-400F-AE0B-53B95EA7D343}"/>
</file>

<file path=customXml/itemProps2.xml><?xml version="1.0" encoding="utf-8"?>
<ds:datastoreItem xmlns:ds="http://schemas.openxmlformats.org/officeDocument/2006/customXml" ds:itemID="{9153CAE4-E874-4F23-A84C-07219C4B64AC}"/>
</file>

<file path=customXml/itemProps3.xml><?xml version="1.0" encoding="utf-8"?>
<ds:datastoreItem xmlns:ds="http://schemas.openxmlformats.org/officeDocument/2006/customXml" ds:itemID="{4D67639B-25C8-41DC-9F63-478F406BC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AMADA024</vt:lpstr>
      <vt:lpstr>ENERGY TEMPLATE</vt:lpstr>
      <vt:lpstr>COST CALCULATIONS</vt:lpstr>
      <vt:lpstr>AMADA024!Print_Area</vt:lpstr>
      <vt:lpstr>'ENERGY TEMPLATE'!Print_Area</vt:lpstr>
    </vt:vector>
  </TitlesOfParts>
  <Company>Philips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Philips</cp:lastModifiedBy>
  <cp:lastPrinted>2014-08-20T16:56:31Z</cp:lastPrinted>
  <dcterms:created xsi:type="dcterms:W3CDTF">2014-02-17T12:56:50Z</dcterms:created>
  <dcterms:modified xsi:type="dcterms:W3CDTF">2015-02-24T01:16:42Z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0x010100113EF02F8069FA4780751525502B1ACD</vt:lpwstr>
  </property>
</Properties>
</file>